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3480" windowWidth="15480" windowHeight="4710" tabRatio="935" activeTab="6"/>
  </bookViews>
  <sheets>
    <sheet name="GERAL" sheetId="1" r:id="rId1"/>
    <sheet name="1-GERENC." sheetId="2" r:id="rId2"/>
    <sheet name="2-S. PRELIMINARES " sheetId="3" r:id="rId3"/>
    <sheet name="3-ALVENARIA" sheetId="4" r:id="rId4"/>
    <sheet name="4-ESQUADRIAS " sheetId="5" r:id="rId5"/>
    <sheet name="5-REVEST." sheetId="6" r:id="rId6"/>
    <sheet name="6-PINTURA" sheetId="7" r:id="rId7"/>
    <sheet name="8-COBERTURA" sheetId="8" r:id="rId8"/>
    <sheet name="7-VIDROS" sheetId="9" r:id="rId9"/>
    <sheet name="9-S. COMPLEMENTARES" sheetId="10" r:id="rId10"/>
    <sheet name="10-I. ELÉTRICAS" sheetId="11" r:id="rId11"/>
    <sheet name="11-SPDA" sheetId="12" r:id="rId12"/>
    <sheet name="12-I.HIDROS." sheetId="13" r:id="rId13"/>
    <sheet name="13-TELECOM." sheetId="14" r:id="rId14"/>
    <sheet name="14-INCÊNDIO" sheetId="15" r:id="rId15"/>
    <sheet name="15-PAISAGISMO " sheetId="16" r:id="rId16"/>
    <sheet name="16-EQUIPAMENTOS" sheetId="17" r:id="rId17"/>
    <sheet name="CRONOGRAMA" sheetId="18" r:id="rId18"/>
  </sheets>
  <externalReferences>
    <externalReference r:id="rId21"/>
  </externalReferences>
  <definedNames>
    <definedName name="__1Excel_BuiltIn_Print_Area_2_1" localSheetId="10">#REF!</definedName>
    <definedName name="__1Excel_BuiltIn_Print_Area_2_1" localSheetId="11">#REF!</definedName>
    <definedName name="__1Excel_BuiltIn_Print_Area_2_1" localSheetId="12">#REF!</definedName>
    <definedName name="__1Excel_BuiltIn_Print_Area_2_1" localSheetId="13">#REF!</definedName>
    <definedName name="__1Excel_BuiltIn_Print_Area_2_1" localSheetId="14">#REF!</definedName>
    <definedName name="__1Excel_BuiltIn_Print_Area_2_1" localSheetId="15">#REF!</definedName>
    <definedName name="__1Excel_BuiltIn_Print_Area_2_1" localSheetId="16">#REF!</definedName>
    <definedName name="__1Excel_BuiltIn_Print_Area_2_1" localSheetId="2">#REF!</definedName>
    <definedName name="__1Excel_BuiltIn_Print_Area_2_1" localSheetId="3">#REF!</definedName>
    <definedName name="__1Excel_BuiltIn_Print_Area_2_1" localSheetId="4">#REF!</definedName>
    <definedName name="__1Excel_BuiltIn_Print_Area_2_1" localSheetId="5">#REF!</definedName>
    <definedName name="__1Excel_BuiltIn_Print_Area_2_1" localSheetId="6">#REF!</definedName>
    <definedName name="__1Excel_BuiltIn_Print_Area_2_1" localSheetId="8">#REF!</definedName>
    <definedName name="__1Excel_BuiltIn_Print_Area_2_1" localSheetId="7">#REF!</definedName>
    <definedName name="__1Excel_BuiltIn_Print_Area_2_1" localSheetId="9">#REF!</definedName>
    <definedName name="__1Excel_BuiltIn_Print_Area_2_1">#REF!</definedName>
    <definedName name="_1Excel_BuiltIn_Print_Area_2_1" localSheetId="10">#REF!</definedName>
    <definedName name="_1Excel_BuiltIn_Print_Area_2_1" localSheetId="11">#REF!</definedName>
    <definedName name="_1Excel_BuiltIn_Print_Area_2_1" localSheetId="12">#REF!</definedName>
    <definedName name="_1Excel_BuiltIn_Print_Area_2_1" localSheetId="13">#REF!</definedName>
    <definedName name="_1Excel_BuiltIn_Print_Area_2_1" localSheetId="14">#REF!</definedName>
    <definedName name="_1Excel_BuiltIn_Print_Area_2_1" localSheetId="15">#REF!</definedName>
    <definedName name="_1Excel_BuiltIn_Print_Area_2_1" localSheetId="16">#REF!</definedName>
    <definedName name="_1Excel_BuiltIn_Print_Area_2_1" localSheetId="2">#REF!</definedName>
    <definedName name="_1Excel_BuiltIn_Print_Area_2_1" localSheetId="3">#REF!</definedName>
    <definedName name="_1Excel_BuiltIn_Print_Area_2_1" localSheetId="4">#REF!</definedName>
    <definedName name="_1Excel_BuiltIn_Print_Area_2_1" localSheetId="5">#REF!</definedName>
    <definedName name="_1Excel_BuiltIn_Print_Area_2_1" localSheetId="6">#REF!</definedName>
    <definedName name="_1Excel_BuiltIn_Print_Area_2_1" localSheetId="8">#REF!</definedName>
    <definedName name="_1Excel_BuiltIn_Print_Area_2_1" localSheetId="7">#REF!</definedName>
    <definedName name="_1Excel_BuiltIn_Print_Area_2_1" localSheetId="9">#REF!</definedName>
    <definedName name="_1Excel_BuiltIn_Print_Area_2_1">#REF!</definedName>
    <definedName name="A1XA5" localSheetId="10">'[1]5-ESQUADRIAS'!#REF!</definedName>
    <definedName name="A1XA5" localSheetId="11">'[1]5-ESQUADRIAS'!#REF!</definedName>
    <definedName name="A1XA5" localSheetId="12">'[1]5-ESQUADRIAS'!#REF!</definedName>
    <definedName name="A1XA5" localSheetId="13">'[1]5-ESQUADRIAS'!#REF!</definedName>
    <definedName name="A1XA5" localSheetId="14">'[1]5-ESQUADRIAS'!#REF!</definedName>
    <definedName name="A1XA5" localSheetId="15">'[1]5-ESQUADRIAS'!#REF!</definedName>
    <definedName name="A1XA5" localSheetId="16">'[1]5-ESQUADRIAS'!#REF!</definedName>
    <definedName name="A1XA5" localSheetId="2">'[1]5-ESQUADRIAS'!#REF!</definedName>
    <definedName name="A1XA5" localSheetId="3">'[1]5-ESQUADRIAS'!#REF!</definedName>
    <definedName name="A1XA5" localSheetId="4">'[1]5-ESQUADRIAS'!#REF!</definedName>
    <definedName name="A1XA5" localSheetId="5">'[1]5-ESQUADRIAS'!#REF!</definedName>
    <definedName name="A1XA5" localSheetId="6">'[1]5-ESQUADRIAS'!#REF!</definedName>
    <definedName name="A1XA5" localSheetId="8">'[1]5-ESQUADRIAS'!#REF!</definedName>
    <definedName name="A1XA5" localSheetId="7">'[1]5-ESQUADRIAS'!#REF!</definedName>
    <definedName name="A1XA5" localSheetId="9">'[1]5-ESQUADRIAS'!#REF!</definedName>
    <definedName name="A1XA5">'[1]5-ESQUADRIAS'!#REF!</definedName>
    <definedName name="_xlnm.Print_Area" localSheetId="10">'10-I. ELÉTRICAS'!$A$1:$F$86</definedName>
    <definedName name="_xlnm.Print_Area" localSheetId="11">'11-SPDA'!$A$1:$F$22</definedName>
    <definedName name="_xlnm.Print_Area" localSheetId="12">'12-I.HIDROS.'!$A$1:$F$81</definedName>
    <definedName name="_xlnm.Print_Area" localSheetId="13">'13-TELECOM.'!$A$1:$F$47</definedName>
    <definedName name="_xlnm.Print_Area" localSheetId="14">'14-INCÊNDIO'!$A$1:$F$43</definedName>
    <definedName name="_xlnm.Print_Area" localSheetId="15">'15-PAISAGISMO '!$A$1:$F$24</definedName>
    <definedName name="_xlnm.Print_Area" localSheetId="16">'16-EQUIPAMENTOS'!$A$1:$F$11</definedName>
    <definedName name="_xlnm.Print_Area" localSheetId="1">'1-GERENC.'!$A$1:$F$15</definedName>
    <definedName name="_xlnm.Print_Area" localSheetId="2">'2-S. PRELIMINARES '!$A$1:$F$27</definedName>
    <definedName name="_xlnm.Print_Area" localSheetId="4">'4-ESQUADRIAS '!$A$1:$F$36</definedName>
    <definedName name="_xlnm.Print_Area" localSheetId="5">'5-REVEST.'!$A$1:$F$33</definedName>
    <definedName name="_xlnm.Print_Area" localSheetId="6">'6-PINTURA'!$A$1:$F$30</definedName>
    <definedName name="_xlnm.Print_Area" localSheetId="8">'7-VIDROS'!$A$1:$F$11</definedName>
    <definedName name="_xlnm.Print_Area" localSheetId="7">'8-COBERTURA'!$A$1:$F$23</definedName>
    <definedName name="_xlnm.Print_Area" localSheetId="0">'GERAL'!$A$1:$C$25</definedName>
    <definedName name="Excel_BuiltIn_Print_Area_6" localSheetId="10">#REF!</definedName>
    <definedName name="Excel_BuiltIn_Print_Area_6" localSheetId="11">#REF!</definedName>
    <definedName name="Excel_BuiltIn_Print_Area_6" localSheetId="12">#REF!</definedName>
    <definedName name="Excel_BuiltIn_Print_Area_6" localSheetId="13">#REF!</definedName>
    <definedName name="Excel_BuiltIn_Print_Area_6" localSheetId="14">#REF!</definedName>
    <definedName name="Excel_BuiltIn_Print_Area_6" localSheetId="15">#REF!</definedName>
    <definedName name="Excel_BuiltIn_Print_Area_6" localSheetId="16">#REF!</definedName>
    <definedName name="Excel_BuiltIn_Print_Area_6" localSheetId="2">#REF!</definedName>
    <definedName name="Excel_BuiltIn_Print_Area_6" localSheetId="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8">#REF!</definedName>
    <definedName name="Excel_BuiltIn_Print_Area_6" localSheetId="7">#REF!</definedName>
    <definedName name="Excel_BuiltIn_Print_Area_6" localSheetId="9">#REF!</definedName>
    <definedName name="Excel_BuiltIn_Print_Area_6">#REF!</definedName>
    <definedName name="Excel_BuiltIn_Print_Titles_10" localSheetId="10">#REF!</definedName>
    <definedName name="Excel_BuiltIn_Print_Titles_10" localSheetId="11">#REF!</definedName>
    <definedName name="Excel_BuiltIn_Print_Titles_10" localSheetId="12">#REF!</definedName>
    <definedName name="Excel_BuiltIn_Print_Titles_10" localSheetId="13">#REF!</definedName>
    <definedName name="Excel_BuiltIn_Print_Titles_10" localSheetId="14">#REF!</definedName>
    <definedName name="Excel_BuiltIn_Print_Titles_10" localSheetId="15">#REF!</definedName>
    <definedName name="Excel_BuiltIn_Print_Titles_10" localSheetId="16">#REF!</definedName>
    <definedName name="Excel_BuiltIn_Print_Titles_10" localSheetId="2">#REF!</definedName>
    <definedName name="Excel_BuiltIn_Print_Titles_10" localSheetId="3">#REF!</definedName>
    <definedName name="Excel_BuiltIn_Print_Titles_10" localSheetId="4">#REF!</definedName>
    <definedName name="Excel_BuiltIn_Print_Titles_10" localSheetId="5">#REF!</definedName>
    <definedName name="Excel_BuiltIn_Print_Titles_10" localSheetId="6">#REF!</definedName>
    <definedName name="Excel_BuiltIn_Print_Titles_10" localSheetId="8">#REF!</definedName>
    <definedName name="Excel_BuiltIn_Print_Titles_10" localSheetId="7">#REF!</definedName>
    <definedName name="Excel_BuiltIn_Print_Titles_10" localSheetId="9">#REF!</definedName>
    <definedName name="Excel_BuiltIn_Print_Titles_10">#REF!</definedName>
    <definedName name="Excel_BuiltIn_Print_Titles_3" localSheetId="10">#REF!</definedName>
    <definedName name="Excel_BuiltIn_Print_Titles_3" localSheetId="11">#REF!</definedName>
    <definedName name="Excel_BuiltIn_Print_Titles_3" localSheetId="12">#REF!</definedName>
    <definedName name="Excel_BuiltIn_Print_Titles_3" localSheetId="13">#REF!</definedName>
    <definedName name="Excel_BuiltIn_Print_Titles_3" localSheetId="14">#REF!</definedName>
    <definedName name="Excel_BuiltIn_Print_Titles_3" localSheetId="15">#REF!</definedName>
    <definedName name="Excel_BuiltIn_Print_Titles_3" localSheetId="16">#REF!</definedName>
    <definedName name="Excel_BuiltIn_Print_Titles_3" localSheetId="2">#REF!</definedName>
    <definedName name="Excel_BuiltIn_Print_Titles_3" localSheetId="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8">#REF!</definedName>
    <definedName name="Excel_BuiltIn_Print_Titles_3" localSheetId="7">#REF!</definedName>
    <definedName name="Excel_BuiltIn_Print_Titles_3" localSheetId="9">#REF!</definedName>
    <definedName name="Excel_BuiltIn_Print_Titles_3">#REF!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15">#REF!</definedName>
    <definedName name="Excel_BuiltIn_Print_Titles_4" localSheetId="16">#REF!</definedName>
    <definedName name="Excel_BuiltIn_Print_Titles_4" localSheetId="2">#REF!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8">#REF!</definedName>
    <definedName name="Excel_BuiltIn_Print_Titles_4" localSheetId="7">#REF!</definedName>
    <definedName name="Excel_BuiltIn_Print_Titles_4" localSheetId="9">#REF!</definedName>
    <definedName name="Excel_BuiltIn_Print_Titles_4">#REF!</definedName>
    <definedName name="Excel_BuiltIn_Print_Titles_5" localSheetId="10">#REF!</definedName>
    <definedName name="Excel_BuiltIn_Print_Titles_5" localSheetId="11">#REF!</definedName>
    <definedName name="Excel_BuiltIn_Print_Titles_5" localSheetId="12">#REF!</definedName>
    <definedName name="Excel_BuiltIn_Print_Titles_5" localSheetId="13">#REF!</definedName>
    <definedName name="Excel_BuiltIn_Print_Titles_5" localSheetId="14">#REF!</definedName>
    <definedName name="Excel_BuiltIn_Print_Titles_5" localSheetId="15">#REF!</definedName>
    <definedName name="Excel_BuiltIn_Print_Titles_5" localSheetId="16">#REF!</definedName>
    <definedName name="Excel_BuiltIn_Print_Titles_5" localSheetId="2">#REF!</definedName>
    <definedName name="Excel_BuiltIn_Print_Titles_5" localSheetId="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8">#REF!</definedName>
    <definedName name="Excel_BuiltIn_Print_Titles_5" localSheetId="7">#REF!</definedName>
    <definedName name="Excel_BuiltIn_Print_Titles_5" localSheetId="9">#REF!</definedName>
    <definedName name="Excel_BuiltIn_Print_Titles_5">#REF!</definedName>
    <definedName name="Excel_BuiltIn_Print_Titles_6" localSheetId="10">#REF!</definedName>
    <definedName name="Excel_BuiltIn_Print_Titles_6" localSheetId="11">#REF!</definedName>
    <definedName name="Excel_BuiltIn_Print_Titles_6" localSheetId="12">#REF!</definedName>
    <definedName name="Excel_BuiltIn_Print_Titles_6" localSheetId="13">#REF!</definedName>
    <definedName name="Excel_BuiltIn_Print_Titles_6" localSheetId="14">#REF!</definedName>
    <definedName name="Excel_BuiltIn_Print_Titles_6" localSheetId="15">#REF!</definedName>
    <definedName name="Excel_BuiltIn_Print_Titles_6" localSheetId="16">#REF!</definedName>
    <definedName name="Excel_BuiltIn_Print_Titles_6" localSheetId="2">#REF!</definedName>
    <definedName name="Excel_BuiltIn_Print_Titles_6" localSheetId="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8">#REF!</definedName>
    <definedName name="Excel_BuiltIn_Print_Titles_6" localSheetId="7">#REF!</definedName>
    <definedName name="Excel_BuiltIn_Print_Titles_6" localSheetId="9">#REF!</definedName>
    <definedName name="Excel_BuiltIn_Print_Titles_6">#REF!</definedName>
    <definedName name="Excel_BuiltIn_Print_Titles_7" localSheetId="10">#REF!</definedName>
    <definedName name="Excel_BuiltIn_Print_Titles_7" localSheetId="11">#REF!</definedName>
    <definedName name="Excel_BuiltIn_Print_Titles_7" localSheetId="12">#REF!</definedName>
    <definedName name="Excel_BuiltIn_Print_Titles_7" localSheetId="13">#REF!</definedName>
    <definedName name="Excel_BuiltIn_Print_Titles_7" localSheetId="14">#REF!</definedName>
    <definedName name="Excel_BuiltIn_Print_Titles_7" localSheetId="15">#REF!</definedName>
    <definedName name="Excel_BuiltIn_Print_Titles_7" localSheetId="16">#REF!</definedName>
    <definedName name="Excel_BuiltIn_Print_Titles_7" localSheetId="2">#REF!</definedName>
    <definedName name="Excel_BuiltIn_Print_Titles_7" localSheetId="3">#REF!</definedName>
    <definedName name="Excel_BuiltIn_Print_Titles_7" localSheetId="4">#REF!</definedName>
    <definedName name="Excel_BuiltIn_Print_Titles_7" localSheetId="5">#REF!</definedName>
    <definedName name="Excel_BuiltIn_Print_Titles_7" localSheetId="6">#REF!</definedName>
    <definedName name="Excel_BuiltIn_Print_Titles_7" localSheetId="8">#REF!</definedName>
    <definedName name="Excel_BuiltIn_Print_Titles_7" localSheetId="7">#REF!</definedName>
    <definedName name="Excel_BuiltIn_Print_Titles_7" localSheetId="9">#REF!</definedName>
    <definedName name="Excel_BuiltIn_Print_Titles_7">#REF!</definedName>
    <definedName name="Excel_BuiltIn_Print_Titles_9" localSheetId="10">#REF!</definedName>
    <definedName name="Excel_BuiltIn_Print_Titles_9" localSheetId="11">#REF!</definedName>
    <definedName name="Excel_BuiltIn_Print_Titles_9" localSheetId="12">#REF!</definedName>
    <definedName name="Excel_BuiltIn_Print_Titles_9" localSheetId="13">#REF!</definedName>
    <definedName name="Excel_BuiltIn_Print_Titles_9" localSheetId="14">#REF!</definedName>
    <definedName name="Excel_BuiltIn_Print_Titles_9" localSheetId="15">#REF!</definedName>
    <definedName name="Excel_BuiltIn_Print_Titles_9" localSheetId="16">#REF!</definedName>
    <definedName name="Excel_BuiltIn_Print_Titles_9" localSheetId="2">#REF!</definedName>
    <definedName name="Excel_BuiltIn_Print_Titles_9" localSheetId="3">#REF!</definedName>
    <definedName name="Excel_BuiltIn_Print_Titles_9" localSheetId="4">#REF!</definedName>
    <definedName name="Excel_BuiltIn_Print_Titles_9" localSheetId="5">#REF!</definedName>
    <definedName name="Excel_BuiltIn_Print_Titles_9" localSheetId="6">#REF!</definedName>
    <definedName name="Excel_BuiltIn_Print_Titles_9" localSheetId="8">#REF!</definedName>
    <definedName name="Excel_BuiltIn_Print_Titles_9" localSheetId="7">#REF!</definedName>
    <definedName name="Excel_BuiltIn_Print_Titles_9" localSheetId="9">#REF!</definedName>
    <definedName name="Excel_BuiltIn_Print_Titles_9">#REF!</definedName>
    <definedName name="SSS" localSheetId="11">#REF!</definedName>
    <definedName name="SSS" localSheetId="12">#REF!</definedName>
    <definedName name="SSS" localSheetId="13">#REF!</definedName>
    <definedName name="SSS" localSheetId="14">#REF!</definedName>
    <definedName name="SSS" localSheetId="16">#REF!</definedName>
    <definedName name="SSS" localSheetId="3">#REF!</definedName>
    <definedName name="SSS" localSheetId="4">#REF!</definedName>
    <definedName name="SSS" localSheetId="5">#REF!</definedName>
    <definedName name="SSS" localSheetId="6">#REF!</definedName>
    <definedName name="SSS" localSheetId="8">#REF!</definedName>
    <definedName name="SSS" localSheetId="7">#REF!</definedName>
    <definedName name="SSS" localSheetId="9">#REF!</definedName>
    <definedName name="SSS">#REF!</definedName>
    <definedName name="_xlnm.Print_Titles" localSheetId="10">'10-I. ELÉTRICAS'!$7:$7</definedName>
    <definedName name="_xlnm.Print_Titles" localSheetId="11">'11-SPDA'!$7:$7</definedName>
    <definedName name="_xlnm.Print_Titles" localSheetId="12">'12-I.HIDROS.'!$7:$7</definedName>
    <definedName name="_xlnm.Print_Titles" localSheetId="13">'13-TELECOM.'!$7:$7</definedName>
    <definedName name="_xlnm.Print_Titles" localSheetId="14">'14-INCÊNDIO'!$7:$7</definedName>
    <definedName name="_xlnm.Print_Titles" localSheetId="15">'15-PAISAGISMO '!$1:$7</definedName>
    <definedName name="_xlnm.Print_Titles" localSheetId="16">'16-EQUIPAMENTOS'!$1:$7</definedName>
    <definedName name="_xlnm.Print_Titles" localSheetId="1">'1-GERENC.'!$1:$7</definedName>
    <definedName name="_xlnm.Print_Titles" localSheetId="2">'2-S. PRELIMINARES '!$1:$7</definedName>
    <definedName name="_xlnm.Print_Titles" localSheetId="3">'3-ALVENARIA'!$7:$7</definedName>
    <definedName name="_xlnm.Print_Titles" localSheetId="4">'4-ESQUADRIAS '!$7:$7</definedName>
    <definedName name="_xlnm.Print_Titles" localSheetId="5">'5-REVEST.'!$7:$7</definedName>
    <definedName name="_xlnm.Print_Titles" localSheetId="6">'6-PINTURA'!$7:$7</definedName>
    <definedName name="_xlnm.Print_Titles" localSheetId="8">'7-VIDROS'!$7:$7</definedName>
    <definedName name="_xlnm.Print_Titles" localSheetId="7">'8-COBERTURA'!$7:$7</definedName>
    <definedName name="_xlnm.Print_Titles" localSheetId="9">'9-S. COMPLEMENTARES'!$7:$7</definedName>
  </definedNames>
  <calcPr fullCalcOnLoad="1"/>
</workbook>
</file>

<file path=xl/sharedStrings.xml><?xml version="1.0" encoding="utf-8"?>
<sst xmlns="http://schemas.openxmlformats.org/spreadsheetml/2006/main" count="1314" uniqueCount="773">
  <si>
    <t xml:space="preserve">TOTAL GERAL </t>
  </si>
  <si>
    <t>ITEM</t>
  </si>
  <si>
    <t>UNIVERSIDADE FEDERAL DE OURO PRETO - UFOP</t>
  </si>
  <si>
    <t>ESPECIFICAÇÃO</t>
  </si>
  <si>
    <t>UNIT</t>
  </si>
  <si>
    <t>QUANT.</t>
  </si>
  <si>
    <t>PREÇO</t>
  </si>
  <si>
    <t>PREÇO TOTAL</t>
  </si>
  <si>
    <t>m²</t>
  </si>
  <si>
    <t>TOTAL</t>
  </si>
  <si>
    <t>unid.</t>
  </si>
  <si>
    <t>mês</t>
  </si>
  <si>
    <t>%</t>
  </si>
  <si>
    <t xml:space="preserve">CRONOGRAMA FÍSICO FINANCEIRO </t>
  </si>
  <si>
    <t>DESCRIÇÃO</t>
  </si>
  <si>
    <t>VALOR</t>
  </si>
  <si>
    <t>TOTAL ACUMULADO</t>
  </si>
  <si>
    <t>Arq. Edmundo Dantas Gonçalves
Chefe Divisão de Projetos
PRECAM/UFOP</t>
  </si>
  <si>
    <t>Limpeza final da obra</t>
  </si>
  <si>
    <t xml:space="preserve">data:+- 20/12/17 </t>
  </si>
  <si>
    <t>sinapi 11/17</t>
  </si>
  <si>
    <t>UNID</t>
  </si>
  <si>
    <t>m³</t>
  </si>
  <si>
    <t>Ivana Perucci
Divisão de Projetos                                                   PRECAM/UFOP</t>
  </si>
  <si>
    <t xml:space="preserve">Materiais e mão de obra para execução dos serviços especificados </t>
  </si>
  <si>
    <t>unid</t>
  </si>
  <si>
    <t>kg</t>
  </si>
  <si>
    <t>PINTURA</t>
  </si>
  <si>
    <t>m</t>
  </si>
  <si>
    <t>0-30 DIAS</t>
  </si>
  <si>
    <t>30-60 DIAS</t>
  </si>
  <si>
    <t>ESQUADRIAS</t>
  </si>
  <si>
    <t>VIDROS</t>
  </si>
  <si>
    <t>COBERTURA</t>
  </si>
  <si>
    <t>INSTALAÇÕES HIDROSSANITÁRIAS</t>
  </si>
  <si>
    <t>INSTALAÇÕES DE COMBATE A INCÊNDIO</t>
  </si>
  <si>
    <t>SERVIÇOS COMPLEMENTARES</t>
  </si>
  <si>
    <t>INSTALAÇÃO DE CANTEIRO DE OBRAS</t>
  </si>
  <si>
    <t>Placa de obra em chapa de aço galvanizado</t>
  </si>
  <si>
    <t>60-90 DIAS</t>
  </si>
  <si>
    <t>90-120 DIAS</t>
  </si>
  <si>
    <t>120-150 DIAS</t>
  </si>
  <si>
    <t>150-180 DIAS</t>
  </si>
  <si>
    <t>OUTROS</t>
  </si>
  <si>
    <t>Mobilização e desmobilização de obras</t>
  </si>
  <si>
    <t>Tapume h=2,20m em chapa de compensado resinado de 12mm x 2,20m incluindo estrutura em peças de madeira de lei 8x8cm, acabamento superior com duas réguas laterais de madeira de 7cm de largura x 1,5cm de espessura e uma régua superior de 17cm x 1,5cm de espessura em todo perímetro e um portão de 4,00m de largura, com todas as ferragens e com pintura em duas demãos de caiação branca</t>
  </si>
  <si>
    <t>REVESTIMENTOS</t>
  </si>
  <si>
    <t>CAMPUS MORRO DO CRUZEIRO</t>
  </si>
  <si>
    <t>ALVENARIA E VEDAÇÃO</t>
  </si>
  <si>
    <t>PAISAGISMO E URBANIZAÇÃO</t>
  </si>
  <si>
    <t>OBRA/SERVIÇO: OBRA NOVA</t>
  </si>
  <si>
    <t>UNIVERSIDADE FEDERAL DE OURO PRETO - CAMPUS MORRO DO CRUZEIRO</t>
  </si>
  <si>
    <t>SERVIÇOS PRELIMINARES/TÉCNICOS</t>
  </si>
  <si>
    <t>1.1</t>
  </si>
  <si>
    <t>1.2</t>
  </si>
  <si>
    <t>1.3</t>
  </si>
  <si>
    <t>2.1</t>
  </si>
  <si>
    <t>2.2</t>
  </si>
  <si>
    <t>2.3</t>
  </si>
  <si>
    <t>2.1.1</t>
  </si>
  <si>
    <t>2.1.2</t>
  </si>
  <si>
    <t>2.1.3</t>
  </si>
  <si>
    <t>2.1.4</t>
  </si>
  <si>
    <t>2.1.5</t>
  </si>
  <si>
    <t>9.1</t>
  </si>
  <si>
    <t>9.2</t>
  </si>
  <si>
    <r>
      <rPr>
        <b/>
        <sz val="14"/>
        <rFont val="Arial"/>
        <family val="2"/>
      </rPr>
      <t>CAMPUS MORRO DO CRUZEIR</t>
    </r>
    <r>
      <rPr>
        <b/>
        <sz val="12"/>
        <rFont val="Arial"/>
        <family val="2"/>
      </rPr>
      <t>O</t>
    </r>
  </si>
  <si>
    <t>2.2.1</t>
  </si>
  <si>
    <t>2.3.2</t>
  </si>
  <si>
    <t>2.3.3</t>
  </si>
  <si>
    <t>2.3.4</t>
  </si>
  <si>
    <t>7.1</t>
  </si>
  <si>
    <t>7.2</t>
  </si>
  <si>
    <t>6.1</t>
  </si>
  <si>
    <t>6.2</t>
  </si>
  <si>
    <t>6.3</t>
  </si>
  <si>
    <t>6.4</t>
  </si>
  <si>
    <t>6.5</t>
  </si>
  <si>
    <t>6.6</t>
  </si>
  <si>
    <t>8.1</t>
  </si>
  <si>
    <t>8.2</t>
  </si>
  <si>
    <t>10.1</t>
  </si>
  <si>
    <t>10.2</t>
  </si>
  <si>
    <t>10.3</t>
  </si>
  <si>
    <t>10.4</t>
  </si>
  <si>
    <t>10.5</t>
  </si>
  <si>
    <t>10.6</t>
  </si>
  <si>
    <t>10.7</t>
  </si>
  <si>
    <t>10.8</t>
  </si>
  <si>
    <t>11.1</t>
  </si>
  <si>
    <t>11.2</t>
  </si>
  <si>
    <t>11.3</t>
  </si>
  <si>
    <t>11.4</t>
  </si>
  <si>
    <t xml:space="preserve"> </t>
  </si>
  <si>
    <t>12.1</t>
  </si>
  <si>
    <t>12.2</t>
  </si>
  <si>
    <t>15.1</t>
  </si>
  <si>
    <t>15.2</t>
  </si>
  <si>
    <t>15.3</t>
  </si>
  <si>
    <t>15.4</t>
  </si>
  <si>
    <t>15.5</t>
  </si>
  <si>
    <t>15.6</t>
  </si>
  <si>
    <t>15.7</t>
  </si>
  <si>
    <t>15.8</t>
  </si>
  <si>
    <t>15.9</t>
  </si>
  <si>
    <t>15.10</t>
  </si>
  <si>
    <t>15.11</t>
  </si>
  <si>
    <t>DEMOLIÇÃO/REMOÇÃO</t>
  </si>
  <si>
    <t>13.1</t>
  </si>
  <si>
    <t>13.2</t>
  </si>
  <si>
    <t>13.3</t>
  </si>
  <si>
    <t>13.4</t>
  </si>
  <si>
    <t>13.5</t>
  </si>
  <si>
    <t>13.6</t>
  </si>
  <si>
    <t>13.7</t>
  </si>
  <si>
    <t>13.8</t>
  </si>
  <si>
    <t>13.9</t>
  </si>
  <si>
    <t>13.10</t>
  </si>
  <si>
    <t>13.11</t>
  </si>
  <si>
    <t>13.12</t>
  </si>
  <si>
    <t>13.13</t>
  </si>
  <si>
    <t>INSTALAÇÕES ELÉTRICAS</t>
  </si>
  <si>
    <t>INSTALAÇÕES DE SPDA</t>
  </si>
  <si>
    <t>GERENCIAMENTO DE OBRAS/FISCALIZAÇÃO/PROJETOS</t>
  </si>
  <si>
    <t>Ligação provisória de água e esgoto</t>
  </si>
  <si>
    <t>Tijolo laminado 21 furos, 6,8x11x23,5 cm, aparente; referência Cerâmica Vila Cruz ou equivalente</t>
  </si>
  <si>
    <t>Tijolo cerâmico furado, 9x19x29 cm</t>
  </si>
  <si>
    <t>Amarração de alvenaria com pilar metálico com barras de aço de espera, diâmetro de 5,0mm, soldadas a cada 40 cm com avanço para o interior da alvenaria de 40 cm respeitando o número de fiadas e solidarizadas à alvenaria durante o assentamento. Prever selante flexível no encontro do acabamento com pilar metálico</t>
  </si>
  <si>
    <t xml:space="preserve">D1. Divisória frontal em granito cinza andorinha, dim.= 7/10/11/13/19 x 190 cm, acabamento polido, e= 30 mm, cantoneira de fixação granito/ granito e granito/ piso em latão, acabamento cromado; referência CT0840 Imab Linha Mármore ou equivalente, revestimento granito/ granito com massa plástica, conforme detalhamento </t>
  </si>
  <si>
    <t>Divisória lateral em granito cinza andorinha, dim.= 117 x 190 cm, acabamento polido, e= 30mm, com cantoneira de fixação granito/ alvenaria em latão 30 mm, acabamento cromado; referência CT0845 Imab Linha Mármore ou equivalente.</t>
  </si>
  <si>
    <t>6.7</t>
  </si>
  <si>
    <t>6.8</t>
  </si>
  <si>
    <t>6.9</t>
  </si>
  <si>
    <t>6.10</t>
  </si>
  <si>
    <t>6.11</t>
  </si>
  <si>
    <t>6.12</t>
  </si>
  <si>
    <t>6.13</t>
  </si>
  <si>
    <t>6.14</t>
  </si>
  <si>
    <t>6.15</t>
  </si>
  <si>
    <t>6.16</t>
  </si>
  <si>
    <t>6.17</t>
  </si>
  <si>
    <t>6.18</t>
  </si>
  <si>
    <t>6.19</t>
  </si>
  <si>
    <t>6.20</t>
  </si>
  <si>
    <t>Parafuso de fixação, cabeça redonda, cromado, tipo finesson. Para espelhos H4.</t>
  </si>
  <si>
    <t>Conjunto de ferragem junção granito em latão incluindo buchas e parafusos, acabamento cromado; referência CT 0840 Imab Linha Mármore ou equivalente. Para divisórias de granito dos sanitários.</t>
  </si>
  <si>
    <t>Conjunto de ferragem junção granito/ alvenaria em latão incluindo buchas e parafusos, acabamento cromado; referência CT 0845 Imab Linha Mármore ou equivalente. Para divisórias de granito dos sanitários.</t>
  </si>
  <si>
    <t>Chapisco em paredes traço 1:4 (cimento e areia), espessura 0,5cm, preparo mecânico</t>
  </si>
  <si>
    <t>Chapisco em laje traço 1:3 (cimento e areia), espessura 0,5cm, preparo mecânico</t>
  </si>
  <si>
    <t>Emboço traço 1:2:9 (cimento, cal e areia), espessura 2,0cm, preparo mecânico</t>
  </si>
  <si>
    <t>Azulejo cerâmico 20x20cm referência Eliane -  Linha Forma Slim branco BR, incluso rejunte na cor gelo;  referência Quartzolit ColorFlex branco ou equivalente.</t>
  </si>
  <si>
    <t>Contrapiso em argamassa traço 1:4 (cimento e areia), espessura 6cm, preparo manual</t>
  </si>
  <si>
    <t xml:space="preserve">Piso em concreto polido de 30 MPa, desempenado a laser, com tela soldada Q138, sob colchão de brita 01 Gnaisse. Regularização, lançamento de lona preta, juntas de madeira e aço CA-25 (barra de ligação), incluindo a retirada da malha de aço e da lona existente e o nivelamento necessário do solo. Acabamento com aplicação de resina/selante de porosidade e antipoeira; referência Suvinil Resina Acrílica ou equivalente. </t>
  </si>
  <si>
    <t xml:space="preserve">Piso de alta resistência composto de fragmentos de mármore, em forma de placas vibro-prensadas, com elevada resistência a desgaste ≤5,0mm/1000, compressão ≥30 MPa, ruptura por flexão ≥5,0MPa e absorção ≤8%, dimensão de 40 x 40 x 3 cm; referência Industrial/ Revin - Pisos Segato cor natural ou equivalente. Assentamento em contrapiso limpo e áspero, com argamassa tipo “farofa” 1:4 (cimento cinza CPII E32: Areia Média Lavada) com espessura média de 3,5 cm, espaçamento em linha mestra de 2 mm. Rejuntamento na cor cinza; referência Rejunte Super Fluido Flex – Segato ou equivalente, aplicado conforme especificação do fabricante. Polimento e acabamento com máquinas polidoras do tipo MPP, utilizando abrasivos próprios diamantados, conforme especificação do fabricante, incluindo fornecimento de selador e impermeabilizante. </t>
  </si>
  <si>
    <t>Piso cerâmico PEI 5, atomizado, 41x41cm, com acabamento de superfície acetinada, com variação de tonalidade “V1”, com indicação e local de uso “LD”, na cor cinza claro; referência Cargo Plus Gray- Eliane, assentado sob argamassa colante impermeável com 3 mm de espessura; referência Cimentcola Impermeável Quartzolit ou equivalente e espaçamento para a massa de rejunte larga com 5 mm de espessura na cor gelo; referência Rejuntamento Flexível Quartzolit gelo ou equivalente</t>
  </si>
  <si>
    <t>Piso em concreto fck&gt;ou= 25MPa desempenado a máquina, esp.=7cm, com juntas de dilatação em painéis delimitados por perfis plásticos de 27 x 3mm (Max. 10m) previamente posicionados a base de concreto, largura=150 cm (conforme planta pavimentação externa), acabamento em cor natural.</t>
  </si>
  <si>
    <t>Rodapé em granito cinza andorinha, acabamento polido, e=30 mm e h=7 cm, assentado sobre argamassa de cimento e areia traço 1:3 sarrafeada ou desempenada com argamassa colante tipo AC-III segundo norma NBR- 14081; referência Weber.col Mármores e Granitos Interno Quartzolit ou equivalente.</t>
  </si>
  <si>
    <t>Degraus da escada e patamar em granito “Cinza Andorinha”, dimensão degraus 140/150 cm x 28 cm e patamar= 140 x 140 cm (paginado), com espessura 30 mm, assentado sobre argamassa de cimento e areia traço 1:3 sarrafeada ou desempenada com argamassa colante tipo AC-III segundo norma NBR- 14081; referência Weber.col Mármores e Granitos Interno Quartzolit ou equivalente.</t>
  </si>
  <si>
    <t>Escada e patamar em concreto fck&gt;ou= 25MPa desempenado a máquina, esp.=8cm, com juntas de dilatação em painéis delimitados por perfis plásticos de 27 x 3mm (Max. 10m) previamente posicionados a base de concreto.</t>
  </si>
  <si>
    <t xml:space="preserve">Soleira em granito cinza andorinha, acabamento lapado na face superior, borda lateral interna acabamento bruto e borda lateral externa acabamento lapado, e= 30 mm e largura variada, assentamento sobre argamassa de cimento e areia traço 1:3 sarrafeada ou desempenada com argamassa colante tipo AC-III segundo norma NBR- 14081; referência Weber.col Mármores e Granitos Interno Quartzolit ou equivalente. </t>
  </si>
  <si>
    <t xml:space="preserve">Soleira em granito cinza andorinha, acabamento polido na face superior, borda lateral interna acabamento bruto e borda lateral externa acabamento bruto, e= 30 mm e largura variada, assentamento sobre argamassa de cimento e areia traço 1:3 sarrafeada ou desempenada com argamassa colante tipo AC-III segundo norma NBR- 14081; referência Weber.col Mármores e Granitos Interno Quartzolit ou equivalente. </t>
  </si>
  <si>
    <t>Sinalização visual de degraus fotoluminescente auto-adesivo dim.= 25 mm x 200 mm; referência: Arco Sinalização Universal ou equivalente. Para escada interna</t>
  </si>
  <si>
    <t>Faixa antiderrapante tipo lixa, cor cinza; referência Kapazi ou equivalente. Para escada interna</t>
  </si>
  <si>
    <t>Forro modular em placas de PVC, na cor branca, dimensão= 625 x 625 mm, espessura= 10 mm, perfil de suspensão em perfil do tipo “T” invertido de aço galvanizado (base de 24 mm), tipo de borda: reta com cantos arredondados na cor branca, Classe II A conforme norma NBR 9442; referência Forro Modular em PVC Attuale ou equivalente, incluso uma demão de fundo anti-corrosivo.</t>
  </si>
  <si>
    <t>Emassamento de tetos com 1 demão de massa PVA</t>
  </si>
  <si>
    <t>Emassamento de paredes com 1 demão de massa PVA</t>
  </si>
  <si>
    <t>8.3</t>
  </si>
  <si>
    <t>Emassamento de parede de gesso acartonado, dry-wall, com 1 demão de massa acrílica</t>
  </si>
  <si>
    <t>8.4</t>
  </si>
  <si>
    <t>Preparação para pintura em paredes, com fundo selador</t>
  </si>
  <si>
    <t>8.5</t>
  </si>
  <si>
    <t>Preparação para pintura em tetos, com fundo selador</t>
  </si>
  <si>
    <t>8.6</t>
  </si>
  <si>
    <t>Preparação para pintura em parede de gesso acartonado, dry-wall, com fundo selador</t>
  </si>
  <si>
    <t>8.7</t>
  </si>
  <si>
    <t>Aplicação de duas demãos de resina acrílica transparente; referência Verniz Acrílico Coral ou equivalente, para tijolo laminado.</t>
  </si>
  <si>
    <t>8.8</t>
  </si>
  <si>
    <t>Aplicação de duas demãos de resina acrílica transparente; referência Verniz Acrílico Coral ou equivalente, para laje.</t>
  </si>
  <si>
    <t>Pintura duas demãos com tinta acrílica semi brilho na cor branca, referência Decora Branco Semi Brilho Coral ou equivalente, para laje.</t>
  </si>
  <si>
    <t>Pintura duas demãos com tinta acrílica semi brilho na cor branco gelo, referência Coral Super Lavável Branco Gelo ou equivalente.</t>
  </si>
  <si>
    <t>Pintura duas demãos com tinta acrílica fosca na cor branco gelo; referência Coral Super Lavável Branco Gelo ou equivalente.</t>
  </si>
  <si>
    <t xml:space="preserve">Pintura duas demãos com tinta acrílica, cor branco gelo; referência: Coral Decora Brancos Fosco Branco Gelo ou equivalente. </t>
  </si>
  <si>
    <t>Pintura esmalte sintético na cor vinho chassis, 1 demão sobre rufos e  calhas; referência Suvinil Esmalte Brilhante Vinho Chassis ou equivalente</t>
  </si>
  <si>
    <t>Pintura duas demãos com tinta esmalte sintético, acabamento acetinado, na cor branco gelo até a altura de 150 cm; referência Coralar Esmalte Sintético Acetinado Branco Gelo ou equivalente, para drywall.</t>
  </si>
  <si>
    <t>Pintura duas demãos com tinta acrílica, cor branco gelo; referência: Coral Decora Brancos Fosco Branco, altura acima de 150 cm, para drywall.</t>
  </si>
  <si>
    <t>Vidro comum laminado liso incolor tripolo, espessura total 12mm (cada camada de 4mm) - colocado em caixilho com ou sem baguetes, com gaxeta de neoprene</t>
  </si>
  <si>
    <t>Fechamento de marquise em chapas de policarbonato alveolar, na cor fumê, possuindo as seguintes características: transmissão de luz de 9%; de alta resistência a impacto, auto extinguível e atóxico, resistência a altas e baixas temperaturas. Dimensionamento da placa com L= 1250mm x C= 6000mm x E=10mm. Apoio de 50mm e espaço para dilatação térmica.</t>
  </si>
  <si>
    <t>Cobertura em telha simples ondulada plana, com sobreposição vertical e horizontal e inclinação, espessura 0,5mm, conforme projeto.</t>
  </si>
  <si>
    <t>Rufo em chapa de aço zincalume e=0,65mm, conforme projeto.</t>
  </si>
  <si>
    <t>Calhas em chapa de aço zincalume e=0,65mm, conforme projeto.</t>
  </si>
  <si>
    <t>Duto corrugado em PEAD (polietileno de alta densidade), para proteção de cabos subterrâneos Ø4" (100 mm)</t>
  </si>
  <si>
    <t>Disjuntor Termomagnético Monopolar, DIN-P. Europeu, 220/380V, 5kA, 20A</t>
  </si>
  <si>
    <t>Disjuntor Termomagnético Bipolar, DIN-P. Europeu, 220/380V, 10kA, 20A</t>
  </si>
  <si>
    <t>Disjuntor Termomagnético Tripolar, DIN-P. Europeu, 220/380V, 10kA, 20A</t>
  </si>
  <si>
    <t>Disjuntor Termomagnético Tripolar, DIN-P. Europeu, 220/380V, 10kA, 40A</t>
  </si>
  <si>
    <t>Disjuntor Termomagnético Tripolar, DIN-P. Europeu, 220/380V, 10kA, 50A</t>
  </si>
  <si>
    <t>Disjuntor Termomagnético Tripolar, DIN-P. Europeu, 220/380V, 10kA, 63A</t>
  </si>
  <si>
    <t>Disjuntor Termomagnético Tripolar, DIN-P. Europeu, 220/380V, 10kA, 80A</t>
  </si>
  <si>
    <t>Disjuntor Termomagnético Tripolar, DIN-P. Europeu, 220/380V, 10kA, 100A</t>
  </si>
  <si>
    <t>Disjuntor tripolar termomagnético 10Ka, de 150A, padrão Americano</t>
  </si>
  <si>
    <t>Disjuntor tripolar termomagnético 10Ka, de 175A, padrão Americano</t>
  </si>
  <si>
    <t>Disjuntor tripolar termomagnético 10Ka, de 250A, padrão Americano</t>
  </si>
  <si>
    <t>Disjuntor tripolar termomagnético 10Ka, de 300A, padrão Americano</t>
  </si>
  <si>
    <t>Luminária ITAIM-3740 com aletas, ou similar, de sobrepor completa com reator  eletrônico,  2 x 32W (para lâmpadas fluorescente tubulares bulbo T8-Ø26mm), com alto fator de potência (f.p.&gt;=0,8), Alta frequência (f&gt;=4,5kHz), com filtro para controle de correntes Harmônicas (taxa inferior a 30%). Partida rápida. Fabricação Phillips, ou similar, inclusive acessórios de fixação e todos os componentes para o perfeito funcionamento do sistema.</t>
  </si>
  <si>
    <t>Luminária ITAIM-3740 com aletas, ou similar, de sobrepor completa com reator eletrônico,  2 x 18W (para lâmpadas fluorescente tubulares bulbo T8-Ø26mm), com alto fator de potência (f.p.&gt;=0,8), Alta frequência (f&gt;=4,5kHz), com filtro para controle de correntes Harmônicas (taxa inferior a 30%). Partida rápida. Fabricação Phillips, ou silar, inclusive acessórios de fixação e todos os componentes para o perfeito funcionamento do sistema.</t>
  </si>
  <si>
    <t>Luminária ITAIM-4120, ou similar, pendente completa com reator eletrônico,  2 x 32W (para lâmpadas fluorescente tubulares bulbo T8-Ø26mm), com alto fator de potência (f.p.&gt;=0,8), Alta frequência (f&gt;=4,5kHz), com filtro para controle de correntes Harmônicas (taxa inferior a 30%). Partida rápida. Fabricação Phillips, ou similar, duas lâmpadas fluorescentes de 32W, inclusive acessórios de fixação e todos os componentes para o perfeito funcionamento do sistema.</t>
  </si>
  <si>
    <t>Luminária ITAIM-4120 pendente completa com reator eletrônico,  2 x 18W (para lâmpadas fluorescente tubulares bulbo T8-Ø26mm), com alto fator de potência (f.p.&gt;=0,8), Alta frequência (f&gt;=4,5kHz), com filtro para controle de correntes Harmônicas (taxa inferior a 30%). Partida rápida. Fabricação Phillips, ou similar , inclusive acessórios de fixação e todos os componentes para o perfeito funcionamento do sistema.</t>
  </si>
  <si>
    <t>Luminária wetzel IPT26, ou similar, com lâmpadas incandescentes 100W</t>
  </si>
  <si>
    <t>Luminária ITAIM-TASSU ou similar completa, uma lâmpada fluorescentes de 23W compactas, inclusive acessórios de fixação e todos os componentes para o perfeito funcionamento do sistema.</t>
  </si>
  <si>
    <t>Luminária SHOMEI-SB-150/M1, ou similar, completa com reator eletrônico, relé fotocélula, uma lâmpada vapor de sódio de 250W/220V, inclusive acessórios de fixação e todos os componentes para o perfeito funcionamento do sistema, para postes de concreto 6,0 metros.</t>
  </si>
  <si>
    <t>Fornecimento e instalação de Dispositivo de proteção contra surtos - DPS, corrente nominal de descarga de 100Ka, Classe 1, ref.: Siemens.</t>
  </si>
  <si>
    <t>Fornecimento e instalação de interruptor diferencial Residual - IDR, 40A /30mA 4 POLOS - TETRAPOLAR</t>
  </si>
  <si>
    <t>Fornecimento e instalação de interruptor diferencial Residual - IDR, 63A /30mA 4 POLOS - TETRAPOLAR</t>
  </si>
  <si>
    <t>Fornecimento e colocação de poste em concreto seção circular comprimento 6m carga nominal topo 100kg inclusive escavação exclusive transporte.</t>
  </si>
  <si>
    <t>Quadro de distribuição de energia em chapa metálica, de sobrepor, com porta, para 18 disjuntores termomagnéticos monopolares, com dispositivo para chave geral, com barramento trifásico e neutro, fornecimento e instalação.</t>
  </si>
  <si>
    <t>Quadro de distribuição de energia em chapa metálica, de sobrepor, com porta, para 32 disjuntores termomagnéticos monopolares, com dispositivo para chave geral, com barramento trifásico e neutro, fornecimento e instalação.</t>
  </si>
  <si>
    <t>Quadro de distribuição de energia em chapa metálica, de sobrepor, com porta, para 50 disjuntores termomagnéticos monopolares, com dispositivo para chave geral, com barramento trifásico e neutro, fornecimento e instalação.</t>
  </si>
  <si>
    <t>Painel desmontável Pro, dimensões externas 220 x 120 x 80 mm, de sobrepor, em chapa, com porta, com barramento trifásico e neutro, fornecimento e instalação, ref.: CEMAR.</t>
  </si>
  <si>
    <t>Caixa de entrada passeio tipo ZB (dim.: 520 x 440 x 700 mm), com tampa e aro para conforme padrões Cemig, a tampa deve apresentar em sua superfície interna, a marca do fabricante, o encaixe da tampa no aro deve ser estável, seja de fabricação ou por usinagem</t>
  </si>
  <si>
    <t>Caixa de passagem em alvenaria e tampa de concreto, 40 x 40 x 60 cm, inclusive escavação, reaterro e bota-fora</t>
  </si>
  <si>
    <t>Caixa de passagem dim. (25 x 25 x 12) cm em chapa de aço galvanizado, com tampa.</t>
  </si>
  <si>
    <t>Caixa de passagem dim. (40 x 40 x 12) cm em chapa de aço galvanizado, com tampa.</t>
  </si>
  <si>
    <t>Caixa CM - 4 - Caixa para medidores polifásico e chave de aferição para medição indireta.</t>
  </si>
  <si>
    <t>Caixa CM - 9 - Caixa modular para quadro de distribuição geral para disjuntores e/ou transformadores de corrente.</t>
  </si>
  <si>
    <t>Caixa CM - 10 - Caixa modular para quadro de distribuição geral para disjuntores e barramentos.</t>
  </si>
  <si>
    <t>Cabo de cobre nu 120 mm²</t>
  </si>
  <si>
    <t>Barra de cobre de 6,35x76,20mm - Neutro</t>
  </si>
  <si>
    <t>Terminal de 120,00mm²</t>
  </si>
  <si>
    <t>Terminal de 240,00mm²</t>
  </si>
  <si>
    <t>Plataforma basculante 500x500mm para suporte de notebook</t>
  </si>
  <si>
    <t>Reaterro manual de vala</t>
  </si>
  <si>
    <t>Transporte de material de qualquer natureza em caminhão dmt &gt; 5 km, incluso 30% de empolamento.</t>
  </si>
  <si>
    <t>Envelopamento de rede elétrica, com concreto virado em obra fck &gt;= 13 Mpa, brita 1 e 2, incluindo colocação de fita de alerta.</t>
  </si>
  <si>
    <t>Terminal aéreo ∅3/8"x350mm TEL-047</t>
  </si>
  <si>
    <t>Terminal a compressão em cobre estanhado para cabo 50 mm²</t>
  </si>
  <si>
    <t>Solda Exotérmica tipo HCL 3/4".50</t>
  </si>
  <si>
    <t>Escavação de vala (40x40)cm e carga mecanizada em material de 3ªcategoria com utilização de equipamento a ar comprimido.</t>
  </si>
  <si>
    <t>Caixa d'água de 1.000 litros</t>
  </si>
  <si>
    <t>Registro de gaveta com acabamento ∅3/4"</t>
  </si>
  <si>
    <t>Registro de gaveta com acabamento ∅1"</t>
  </si>
  <si>
    <t>Registro de gaveta com acabamento ∅1.1/2"</t>
  </si>
  <si>
    <t>Torneira bóia p/ caixa d'água ∅3/4"</t>
  </si>
  <si>
    <t>Válvula de descarga de baixa pressão e fechamento lento com controle de vasão ∅1 1/2"</t>
  </si>
  <si>
    <t>Corpo Caixa Sifonada 100x100x50mm - TIGRE, com Grelha Quadrada Cromada 100mm - TIGRE e Porta Grelha Quadrado p/ Grelha Quadrada Prata 100mm - TIGRE</t>
  </si>
  <si>
    <t>Corpo Caixa Sifonada 150x150x50mm - TIGRE, com Grelha Quadrada Cromada 150mm - TIGRE e Porta Grelha Quadrado p/ Grelha Quadrada Prata 150mm - TIGRE</t>
  </si>
  <si>
    <t>Caixa alvenaria 60 x 60 x 60 cm, tampa em concreto inspeção /passagem, inclusive escavação, reaterro e bota-fora</t>
  </si>
  <si>
    <t>Caixa alvenaria 100 x 100 x 100 cm, tampa em concreto inspeção /passagem, inclusive escavação, reaterro e bota-fora</t>
  </si>
  <si>
    <r>
      <t xml:space="preserve">Caixa de passagem em manilha de concreto </t>
    </r>
    <r>
      <rPr>
        <sz val="10"/>
        <rFont val="Calibri"/>
        <family val="2"/>
      </rPr>
      <t>Ø</t>
    </r>
    <r>
      <rPr>
        <sz val="10"/>
        <rFont val="Arial"/>
        <family val="2"/>
      </rPr>
      <t>800mm, com tampa em ferro fundido, inclusive escavação, reaterro e bota-fora</t>
    </r>
  </si>
  <si>
    <t>Bacia sanitária convencional em louça branca, com tampo; referência código 02303, Linha Saveiro - Celite ou equivalente. Para sanitários.</t>
  </si>
  <si>
    <t>Bacia sanitária convencional em louça branca; referência código 54309 Linha Handicapped - Celite ou equivalente e assento sanitário na cor branca; referência 54987 Linha Handicapped - Celite ou equivalente. Para I.S.P.N.E.</t>
  </si>
  <si>
    <t>Lavatório de embutir oval pequeno sem ladrão em louça branca; referência código 10119 – Celite ou equivalente. Para sanitários.</t>
  </si>
  <si>
    <t>Acabamento para válvula de descarga, com alavanca para acionamento, acabamento cromado, Ø 1. ½”; referência código 184906 Linha Pressmatic Benefit - Docol ou equivalente. Para I.S.P.N.E.</t>
  </si>
  <si>
    <t>Acabamento para válvula de descarga antivandalismo; referência código 1505006 – Docol ou equivalente. Para sanitários.</t>
  </si>
  <si>
    <t>Torneira de mesa para lavatório, com alavanca para acionamento hidromecânico, acabamento cromado, Ø ½”; referência código 490706 Linha Pressmatic Benefit - Docol ou equivalente. Para I.S.P.N.E.</t>
  </si>
  <si>
    <t>Torneira de mesa para lavatório, com acionamento hidromecânico, acabamento cromado, Ø 1.½”; referência código 110 Docol Pressmatic Benefit ou equivalente. Para sanitários.</t>
  </si>
  <si>
    <t>Barra de apoio para portadores de necessidades especiais em aço inox, dim.=80 cm; referência código 00454316 Linha Benefit – Docol ou equivalente. Para I.S.P.N.E. conforme ABNT NBR 9050.</t>
  </si>
  <si>
    <t>Mictório sifonado de louça branca; referência código 08280, Linha Azaléia - Celite ou equivalente, acompanhado com válvula de descarga ø 1/2”, com acessórios.</t>
  </si>
  <si>
    <t xml:space="preserve">Cuba industrial em chapa inoxidável com cantos arredondados, provida de válvula tipo americana, nas dimensões 50 x 40 x 25 cm; referência CI-2 Eternox ou equivalente. </t>
  </si>
  <si>
    <t xml:space="preserve">Torneira de parede longa, acabamento cromado, Ø ½”; referência 1158 Linha Pertutti código 00224706 - Docol ou equivalente e extensão de latão cromado para torneira de parede, comp.= 100 mm, rosca macho-fêmea ½”; referência código 171504 21/7039 – Blukit ou equivalente. </t>
  </si>
  <si>
    <t>Sifão para lavatório: 1¼” x 1”; acabamento cromado; referência 3 código 22606, Linha Básicos - Docol ou equivalente. Para sanitários.</t>
  </si>
  <si>
    <t xml:space="preserve">Sifão para cuba e tanque: 1/2” x 1”, acabamento cromado; referência código 322606, Linha Básicos - Docol ou equivalente. </t>
  </si>
  <si>
    <t>Bebedouro elétrico 110 v, para adulto e criança, tampo em aço inoxidável acabamento polido, equipado com torneira para copo e absorção direta, capacidade 40l; DF 127 e Elegê ou equivalente. Para circulação entre sanitários em ambos os pavimentos.</t>
  </si>
  <si>
    <t>Lavatório de canto em louça branca; referência código 04013 Celite ou equivalente. Para I.S.P.N.E.</t>
  </si>
  <si>
    <t xml:space="preserve">Barra de apoio curva para portadores de necessidades especiais em aço inox, acabamento escovado, ø 40 mm, dim.=71,5 cm e raio= 27,5 cm. Para cuba de canto do I.S.P.N.E. conforme ABNT NBR 9050. </t>
  </si>
  <si>
    <t>Válvula de descarga para mictório em alumínio ½”. Referência Linha Acquapress Cromado – Fabrimar ou equivalente. Para sanitários masculinos.</t>
  </si>
  <si>
    <t>Dispenser para papel higiênico em rolo na cor branca, dimensões 26,5 x 13,0 x 27,0 cm, capacidade 300 m; referência: código 30175768 Linha Lakekla, Kimberly-Clark ou equivalente. Para sanitários.</t>
  </si>
  <si>
    <t>Dispenser para toalha de papel interfolhada em ABS na cor branca; referência: código 30180225 Linha Lalekla, Kimberly-Clark ou equivalente. Para sanitários.</t>
  </si>
  <si>
    <t>Dispenser saboneteira spray em ABS na cor branca; referência: código 30152702 Kimberly-Klark ou equivalente. Para sanitários.</t>
  </si>
  <si>
    <t>Espelho de cristal (50x90cm), anti-reflexo, espessura 4 mm, fixado com seis parafusos cromados; referência: Finesson ou equivalente. Para sanitários.</t>
  </si>
  <si>
    <t>Rasgos em alvenaria para passagem de tubulações, diâmetros variados, conforme projeto.</t>
  </si>
  <si>
    <t>Enchimento de rasgos em alvenaria traço 1:4, para passagem de tubulações, diâmetros variados, conforme projeto.</t>
  </si>
  <si>
    <t>Escavação de vala média (40x60)cm e carga mecanizada em material de 3ªcategoria com utilização de equipamento a ar comprimido.</t>
  </si>
  <si>
    <t>LÓGICA E TELECOMUNICAÇÕES</t>
  </si>
  <si>
    <t>Cabo utp 4 pares categoria 6 com revestimento externo não propagante a chama</t>
  </si>
  <si>
    <t>Caixa de passagem dim. (20 x 20 x 12) cm em chapa de aço galvanizado, com tampa.</t>
  </si>
  <si>
    <t>Caixa subterrânea de entrada telefonia tipo R1, (60x35x50) cm</t>
  </si>
  <si>
    <t>Tomada dupla para lógica RJ45, 4"x2", embutir, completa, para dados</t>
  </si>
  <si>
    <t>15.12</t>
  </si>
  <si>
    <t>Tomada dupla para lógica RJ45, 4"x2", embutir, completa, para dados e voz.</t>
  </si>
  <si>
    <t>15.13</t>
  </si>
  <si>
    <t>Tomada dupla para lógica RJ45, 4"x2", embutir, completa, para acionadores e sirenes.</t>
  </si>
  <si>
    <t>15.14</t>
  </si>
  <si>
    <t>Tomada dupla para lógica RJ45, 4"x2", embutir, completa para câmera</t>
  </si>
  <si>
    <t>Tomada dupla para lógica RJ45, 4"x2", embutir, completa para central</t>
  </si>
  <si>
    <t>Condulete em liga de alumínio fundido, para eletroduto roscado d=3/4"</t>
  </si>
  <si>
    <t>Cabo coaxial rg-59, impedância 75 ohm, condutor em fio de cobre nu, blindagem trança formada por fios de cobre malha 90%</t>
  </si>
  <si>
    <t>Certificação de garantia de transmissão de cabos lógicos - categoria 6</t>
  </si>
  <si>
    <t>Conector fêmea UTP categoria 6 com tampa de proteção frontal articulada, corpo em termoplástico de alto impacto não propagante</t>
  </si>
  <si>
    <t>Calha de tomadas para fixação no rack, com 8 tomadas 2P + T</t>
  </si>
  <si>
    <t>Cabo telefônico CCI - 50 3 pares</t>
  </si>
  <si>
    <t>Cabo óptico interno/externo (cabo Fo SM Drop fig 8 metálico geleado 2f cog)</t>
  </si>
  <si>
    <t>Duto corrugado em PEAD (polietileno de alta densidade), para proteção de cabos subterrâneos ø 1 1/2" (40 mm)</t>
  </si>
  <si>
    <t>Câmera IP F731E- Externa IP67 IR 35M</t>
  </si>
  <si>
    <t>CDGT caixa nº 4 (60x60x12cm)</t>
  </si>
  <si>
    <t>Guarda-Corpo / Corrimão  em perfis tubulares de ferro com acabamento em esmalte sintético cor cinza metálico</t>
  </si>
  <si>
    <t>Corrimão duplo em tubo galvanizado DIN 2440, d = 1 1/2" - fixado em alvenaria</t>
  </si>
  <si>
    <t>Extintor de incêndio tipo pó químico-6kg</t>
  </si>
  <si>
    <t>Extintor de incêndio tipo pó químico-12kg</t>
  </si>
  <si>
    <t>Extintor de incêndio tipo gás carbônico-06kg</t>
  </si>
  <si>
    <t>Luminária de emergência-mod. Led com 30 leds</t>
  </si>
  <si>
    <t>Sinalização de emergência-placa modelo S3</t>
  </si>
  <si>
    <t>Sinalização de emergência-placa modelo S12</t>
  </si>
  <si>
    <t>Sinalização de emergência-placa modelo S13</t>
  </si>
  <si>
    <t>Acionador manual de alarme</t>
  </si>
  <si>
    <t>Avisador sonoro tipo sirene</t>
  </si>
  <si>
    <t>Base decorativa para extintores</t>
  </si>
  <si>
    <t>Manômetro willy, mod. 2 1/2", escala de leitura de 0 a 100 PSI</t>
  </si>
  <si>
    <t>Pressostato Telemecanique, modelo xml b004 a2s11, com escala de 3 a 58 PSI</t>
  </si>
  <si>
    <t>Registro de gaveta com acabamento ∅80mm</t>
  </si>
  <si>
    <t>Válvula de retenção horizontal d = 65 mm (2 1/2")</t>
  </si>
  <si>
    <t>Bomba para sistema de hidrantes, 15 HP 220V - Trifásico</t>
  </si>
  <si>
    <t>Quadro de força do motor de 15 HP 220V - Trifásico</t>
  </si>
  <si>
    <t>Fornecimento e instalação de abrigo para hidrante, 90x60x17cm, com registro globo angular 45º 2.1/2", adaptador storz  2.1/2", mangueira de incêndio 20m, redução 2.1/2x1.1/2" e esguicho em latão 1.1/2".</t>
  </si>
  <si>
    <t>Hidrante de recalque completo em caixa de alvenaria</t>
  </si>
  <si>
    <t>Tubo aço galvanizado ∅65mm com pintura vermelha, inclusive conexões</t>
  </si>
  <si>
    <t>Tubo aço galvanizado ∅80mm com pintura vermelha, inclusive conexões</t>
  </si>
  <si>
    <t>Reservatorio d'água 12.000 litros</t>
  </si>
  <si>
    <t>Escavação de vala média (40x40)cm e carga mecanizada em material de 3ªcategoria com utilização de equipamento a ar comprimido.</t>
  </si>
  <si>
    <t>Fornecimento e preparação de terreno com aplicação de terra vegetal</t>
  </si>
  <si>
    <t>Fornecimento e preparação de terreno com aplicação de adubo orgânico</t>
  </si>
  <si>
    <t>Plantio de grama batatais em placas, inclusive terra vegetal e conservação por 30 dias</t>
  </si>
  <si>
    <r>
      <t xml:space="preserve">Fornecimento e plantio de muda de Grevílea anã: </t>
    </r>
    <r>
      <rPr>
        <i/>
        <sz val="10"/>
        <rFont val="Arial"/>
        <family val="2"/>
      </rPr>
      <t>Grevillea banksii</t>
    </r>
  </si>
  <si>
    <r>
      <t xml:space="preserve">Fornecimento e plantio de muda de Moréia : </t>
    </r>
    <r>
      <rPr>
        <i/>
        <sz val="10"/>
        <rFont val="Arial"/>
        <family val="2"/>
      </rPr>
      <t>Dietes iridioides</t>
    </r>
  </si>
  <si>
    <t>Lixeira modelo Tor confeccionada em aço tubular e chapa galvanizada com altura de 120 cm e largura de 40 cm e capacidade de 28 litros. Acabamento com pintura em fundo epóxi e tinta a base de poliuretano cor cinza claro; referência: Coesa ou equivalente.</t>
  </si>
  <si>
    <t>Grade de proteção para árvores com tela; referência: Belgo Bekaert, Linha Campestre Cor ou equivalente, instaladas com barrotes de madeira 7 x 7 x 170 cm.</t>
  </si>
  <si>
    <t xml:space="preserve">Gradil em sistema completo compreendido de painéis e postes metálicos retangulares aparafusados na base, dim.=40x620mm, espessura da chapa=1,55mm e h=1,53m. vedação com tela metálica malha 5x25cm, acabamento em pintura eletrostática 120 micras na cor branco; referência gradilfor belgo bekaert ou equivalente; referência portões sobre medida belgo bekaert ou equivalente. </t>
  </si>
  <si>
    <t>Sinalização tátil direcional em ladrilho hidráulico na cor vermelha nivelado com piso principal em concreto polido dim.= 250 x 250 mm; referência: Arco Sinalização Universal ou equivalente.</t>
  </si>
  <si>
    <t>Sinalização tátil de alerta em ladrilho hidráulico na cor vermelha nivelado com piso principal em concreto polido dim.= 250 x 250 mm; referência: Arco Sinalização Universal ou equivalente.</t>
  </si>
  <si>
    <t>Sinalização tátil direcional em resina de PVC sobreposto ao piso na cor vermelha dim.= 250 mm x 250 mm; referência: Arco Sinalização Universal ou equivalente.</t>
  </si>
  <si>
    <t xml:space="preserve">Sinalização tátil de alerta em resina de PVC sobreposto ao piso na cor vermelha dim.= 250 mm x 250 mm; referência: Arco Sinalização Universal ou equivalente. </t>
  </si>
  <si>
    <t xml:space="preserve">Pavimentação externa de asfalto, sendo sua base de 3 cm de brita anti-extrusiva, aplicada sobre terreno regular terraplanado. Após a execução da base, o piso deverá receber a imprimação ou pintura de ligação, que corresponde a uma camada de brita graduada e logo após o revestimento CBUQ – Concreto Betuminoso Usinado a Quente-, que deverá possuir espessura final de 4,0 cm, após compactação. </t>
  </si>
  <si>
    <t xml:space="preserve">Piso em concreto fck&gt;ou= 25MPa desempenado a máquina, esp.=7cm, com juntas de dilatação em painéis delimitados por perfis plásticos de 27 x 3mm (Max. 10m) previamente posicionados a base de concreto, largura=150 cm (conforme indicação de pavimentação externa), acabamento em cor natural. Para Passeios. </t>
  </si>
  <si>
    <t>D2. Divisória lateral em granito cinza andorinha, dim.= 117 x 190 cm, acabamento polido, e= 30 mm, cantoneira de fixação granito/ alvenaria em latão 30 mm, acabamento cromado; referência CT0845 Imab Linha Mármore ou equivalente</t>
  </si>
  <si>
    <t>D3. Divisória lateral em granito cinza andorinha, dim.= 60 x 120 cm, acabamento polido, e= 30mm, cantoneira de fixação granito/ alvenaria em latão 30 mm, acabamento cromado; referência CT0845 Imab Linha Mármore ou equivalente</t>
  </si>
  <si>
    <r>
      <t xml:space="preserve">B1-B2-B3. </t>
    </r>
    <r>
      <rPr>
        <sz val="10"/>
        <rFont val="Arial"/>
        <family val="2"/>
      </rPr>
      <t>Bancada com apoios em alvenaria de tijolo cerâmico furado, 9x19x29 cm, argamassa de assentamento com traço 1:1:6, chapiscada, rebocada e revestida com azulejo branco 20 cm x 20 cm até altura de 160 cm;  referência Eliane -  Linha Forma Slim branco BR, assentado com argamassa aditivada ACII; referência Super Cimentcola Quartzolit ou equivalente, com rejunte na cor gelo;  referência Quartzolit ColorFlex branco ou equivalente. Tampo de granito “cinza Andorinha”, espessura= 30 mm, dim.= 150x65 cm /212,5x65cm/  562,5x65 cm (Laboratórios), quinas arredondadas nas faces aparentes com testeira de 7cm, acabamento polido. Rodapé de granito “cinza Andorinha” espessura = 30 mm e H= 7cm ; possuindo cubas industriais e seus respectivos metais, conforme detalhado em projeto.</t>
    </r>
  </si>
  <si>
    <r>
      <t>B4.</t>
    </r>
    <r>
      <rPr>
        <sz val="10"/>
        <rFont val="Arial"/>
        <family val="2"/>
      </rPr>
      <t xml:space="preserve"> Bancada com estrutura de fixação em perfil de aço carbono (Metalon), seção 40 x 20 mm com tampão; acabamento em pintura com tinta esmalte sintético, acabamento fosco, na cor branca; referência Coral Coralar Esmalte Sintético Fosco Branco sobre fundo anticorrosivo para proteção e aderência de esmaltes; referência Coral Zarcoral ou equivalente. Tampo da bancada em granito cinza andorinha, esp.=30 mm, acabamento polido, quinas aparentes arredondadas com testeira de 7cm. Dimensões: h=90 cm, dim.= 205x50 cm, 208x50cm e 280x50cm (Sanitários). Roda bancada em granito cinza andorinha, e= 30 mm, acabamento polido, h=10 cm, dim.= 205x50 cm (Sanitários), rebaixo de 10x10 mm para assentamento do azulejo e vedação com silicone. Para Sanitários, conforme detalhamento indicado em projeto</t>
    </r>
  </si>
  <si>
    <r>
      <t xml:space="preserve">PG1. </t>
    </r>
    <r>
      <rPr>
        <sz val="10"/>
        <rFont val="Arial"/>
        <family val="2"/>
      </rPr>
      <t>Peitoril em granito cinza andorinha e=30 mm, sendo colado uma peça de e=3 cm, por 3cm de largura, para bloqueio de entrada de água, acabamento polido, sem inclinação. Largura da peça de 19 cm, sendo 2 cm para a pingadeira, e comprimento variável, para as esquadrias J1/ J2/ J3/ J8.</t>
    </r>
  </si>
  <si>
    <r>
      <rPr>
        <sz val="10"/>
        <rFont val="Arial"/>
        <family val="2"/>
      </rPr>
      <t>PG2.</t>
    </r>
    <r>
      <rPr>
        <b/>
        <sz val="10"/>
        <rFont val="Arial"/>
        <family val="2"/>
      </rPr>
      <t xml:space="preserve"> </t>
    </r>
    <r>
      <rPr>
        <sz val="10"/>
        <rFont val="Arial"/>
        <family val="2"/>
      </rPr>
      <t>Peitoril em granito cinza andorinha e=30 mm, acabamento polido, sem inclinação, com largura de 17 cm e comprimento variável, sendo utilizado para as esquadrias: J4/ J5/ J6/ J7.</t>
    </r>
  </si>
  <si>
    <t>PERÍODO DE EXECUÇÃO (300 DIAS)</t>
  </si>
  <si>
    <t>180-210 DIAS</t>
  </si>
  <si>
    <t>210-240 DIAS</t>
  </si>
  <si>
    <t>240-270 DIAS</t>
  </si>
  <si>
    <t>270-300 DIAS</t>
  </si>
  <si>
    <t>Encarregado de obras, regime integral de trabalho</t>
  </si>
  <si>
    <t>Técnico de segurança do trabalho, regime integral de trabalho</t>
  </si>
  <si>
    <t>Ligação provisória de luz e força - padrão provisório 40kva</t>
  </si>
  <si>
    <t>Lastro de concreto (contrapiso) não estrutural impermeabilizado (espessura: 8 cm), preparo manual</t>
  </si>
  <si>
    <t>Vidro liso incolor 6mm, instalado, incluso massa para fixação.</t>
  </si>
  <si>
    <t>Escavação de vala (40x60) cm e carga mecanizada em material de 3ª categoria com utilização de equipamento a ar comprimido.</t>
  </si>
  <si>
    <t>Tubo PVC soldável ∅20mm, inclusive conexões e suportes</t>
  </si>
  <si>
    <t>Tubo PVC soldável ∅75mm, inclusive conexões e suportes</t>
  </si>
  <si>
    <t>Tubo de PVC Série Normal 200mm - TIGRE, inclusive conexões e suportes</t>
  </si>
  <si>
    <t>Tubo de PVC Série Normal 150mm - TIGRE, inclusive conexões e suportes</t>
  </si>
  <si>
    <t>Tubo de PVC Série Normal 100mm - TIGRE, inclusive conexões e suportes</t>
  </si>
  <si>
    <t>Tubo de PVC Série Normal 75mm - TIGRE, inclusive conexões e suportes</t>
  </si>
  <si>
    <t>Tubo de PVC Série Normal 50mm - TIGRE, inclusive conexões e suportes</t>
  </si>
  <si>
    <t>Tubo de PVC Série Normal 40mm - TIGRE, inclusive conexões e suportes</t>
  </si>
  <si>
    <t>Tubo PVC soldável ∅25mm, inclusive conexões e suportes</t>
  </si>
  <si>
    <t>Tubo PVC soldável ∅32mm, inclusive conexões e suportes</t>
  </si>
  <si>
    <t>Tubo PVC soldável ∅40mm, inclusive conexões e suportes</t>
  </si>
  <si>
    <t>Tubo PVC soldável ∅50mm, inclusive conexões e suportes</t>
  </si>
  <si>
    <t>Tubo PVC soldável ∅60mm, inclusive conexões e suportes</t>
  </si>
  <si>
    <t>Barra de cobre de 6,35x76,20mm - 3 Fases</t>
  </si>
  <si>
    <t>Pintura de marcos e alizares com tinta esmalte sintético na cor vinho chassis; referência Suvinil Esmalte Sintético Brilhante Vinho Chassis ou equivalente sobre fundo preparador à base de água, referência Fundo Preparador Base Água Coralit Zero ou equivalente.</t>
  </si>
  <si>
    <t>Pintura de portas com tinta esmalte sintético na cor platina; referência Coral Coralar Esmalte Sintético Brilhante Platina 016 ou equivalente sobre fundo preparador à base de água, referência Fundo Preparador Base Água Coralit Zero ou equivalent</t>
  </si>
  <si>
    <t>Pintura de esquadrias metálicas com tinta esmalte brilhante na cor vinho chassis, referência Suvinil Esmalte Brilhante ou equivalente, sobre fundo anticorrosivo, referência Coral Zarcoral ou equivalente</t>
  </si>
  <si>
    <t>J1. 438.7cm x 100cm/ 165 cm. Esquadria com 8 módulos fixos em alumínio anodizado na cor bronze e vedação em veneziana VZ060, referência Alcoa, Linha Gold ou equivalente. Fixação alinhada ao eixo da viga metálica com contra-marco em alumínio sem alizar. Utilizar perfis VZ077, NYL190. Para montantes centrais de reforço utilizar TG005. Para a fixação em estrutura metálica utilizar perfil CM004 e alvenaria utilizar perfil CM200. Prever junta de solidarização de material deformável (cortiça, isopor ou polietireno), arrematado por mata-junta ou selante flexível, quando do encontro com a estrutura metálica</t>
  </si>
  <si>
    <t>J2. 489.6cm x 100cm/ 249cm. Esquadria com 8 módulos fixos em alumínio anodizado na cor bronze e vedação em veneziana VZ060, referência Alcoa, Linha Gold ou equivalente. Fixação alinhada ao eixo da viga metálica com contra-marco em alumínio sem alizar. Utilizar perfis VZ077, NYL190. Para montantes centrais de reforço utilizar TG005. Para a fixação em estrutura metálica utilizar perfil CM200 e concreto utilizar perfil CM004. Prever junta de solidarização de material deformável (cortiça, isopor ou polietireno), arrematado por mata-junta ou selante flexível, quando do encontro com a estrutura metálica</t>
  </si>
  <si>
    <t>J3. 310cm x 60cm/ 212cm. Esquadria com 4 módulos fixos em alumínio anodizado na cor bronze e vedação em veneziana VZ060, referência Alcoa, Linha Gold ou equivalente. Fixação alinhada ao eixo da viga metálica com contra-marco em alumínio sem alizar. Utilizar perfis VZ077, NYL190. Para montantes centrais de reforço utilizar TG005. Para a fixação em alvenaria utilizar perfil CM200. Prever junta de solidarização de material deformável (cortiça, isopor ou polietireno), arrematado por mata-junta ou selante flexível, quando do encontro com a estrutura metálica</t>
  </si>
  <si>
    <t xml:space="preserve">J4. 324.1cm x 90cm/ 200cm. Esquadria com 4 módulos, sendo 3 módulos em máximo ar (seguindo modulação segundo projeto de detalhamento) e 1 módulo fixo em alumínio anodizado na cor bronze e vedação em vidro liso incolor e=6mm,com corte em vidro para passagem de eletrocalha, sendo suas bordas protegidas por perfil “u” de alumínio, referência Alcoa, Linha Gold ou equivalente. Fixação alinhada ao eixo da parede, com contra marco em alumínio sem alizar. Utilizar perfis LG068, LG074, LG085, LG091, RM200. Guarnição GUA007, GUA239, GUA304 e GUA412 com baguete BG057, para vidro liso incolor e=6mm. Fecho haste / folha sem baguete com delimitador de abertura em barra de alumínio quadrada, com seção de 3:8" e comp.=37 cm e articulações metálicas em alumínio na cor preta, referência FEC1015 Alcoa, Linha Gold ou equivalente, para todos os módulos máximo-ar. Fazer preenchimento da altura da alma da viga metálica, até o final da mesa, com perfil TG005 referência Alcoa, Linha Gold ou equivalente. </t>
  </si>
  <si>
    <t xml:space="preserve">J5. 160cm x 70cm/ 200cm. Esquadria com 2 módulos máximo ar (seguindo modulação segundo projeto de detalhamento) em alumínio anodizado na cor bronze e vedação em vidro liso incolor e=6mm, referência Alcoa, Linha Gold ou equivalente. Fixação alinhada ao eixo da vida metálica, com contra marco em alumínio sem alizar. Utilizar perfis LG068, LG074, LG085, LG091, RM200. Guarnição GUA007, GUA239, GUA304 e GUA412 com baguete BG057, para vidro liso incolor e=6mm. Fecho haste / folha sem baguete com delimitador de abertura em barra de alumínio quadrada, com seção de 3:8" e comp.=37 cm e articulações metálicas em alumínio na cor preta, referência FEC1015 Alcoa, Linha Gold ou equivalente, para todos os módulos máximo-ar. </t>
  </si>
  <si>
    <t xml:space="preserve">J6. 316.9cm x 47.6cm/ 190cm. Esquadria com 4 módulos máximo ar (seguindo modulação segundo projeto de detalhamento) em alumínio anodizado na cor bronze e vedação em vidro liso incolor e=6mm, referência Alcoa, Linha Gold ou equivalente. Fixação alinhada ao eixo da vida metálica, com contra marco em alumínio sem alizar. Utilizar perfis LG068, LG074, LG085, LG091, RM200. Guarnição GUA007, GUA239, GUA304 e GUA412 com baguete BG057, para vidro liso incolor e=6mm. Fecho haste / folha sem baguete com delimitador de abertura em barra de alumínio quadrada, com seção de 3:8" e comp.=37 cm e articulações metálicas em alumínio na cor preta, referência FEC1015 Alcoa, Linha Gold ou equivalente, para todos os módulos máximo-ar. </t>
  </si>
  <si>
    <t xml:space="preserve">J7. 200cm x 195cm/ 32,6cm. Esquadria com 12 módulos, sendo 8 módulos máximo-ar e 4 módulos fixos (seguindo modulação do projeto de detalhamento) em alumínio anodizado na cor bronze e vedação em vidro liso incolor 6mm, referência Alcoa, Linha Gold ou equivalente. Fixação alinhada com ao eixo da viga metálica, com  contra marco sem alizar. Para os módulos fixos utilizar perfis código LG002, LG003, LG068, LG076, LG077, NYL19, RM002. Para montantes centrais de reforço utilizar perfil LG176. Guarnição GUA304, GUA412 com baguete BG057, para vidro liso incolor e=6mm. Para os módulos máximo ar utilizar os perfis LG002, LG003, LG068, LG074, LG085, LG091, NYL190, CM004, RM002. Para montantes centrais de reforço utilizar perfil LG176. Guarnição GUA007, GUA239, GUA304, GUA412 e baguete BG057, para vidro liso incolor e=6mm. Fecho haste / folha sem baguete com delimitador de abertura em barra de alumínio quadrada, com seção de 3:8" e comp.=37 cm e articulações metálicas em alumínio na cor preta, referência FEC1015 Alcoa, Linha Gold ou equivalente, para todos os módulos máximo ar. </t>
  </si>
  <si>
    <t xml:space="preserve">J8 .  220cm x 195cm/ 32,6cm. Esquadria com 12 módulos, sendo 8 módulos máximo-ar e 4 módulos fixos (seguindo modulação do projeto de detalhamento) em alumínio anodizado na cor bronze e vedação em vidro liso incolor 6mm, referência Alcoa, Linha Gold ou equivalente. Fixação alinhada com ao eixo da viga metálica, com contra marco sem alizar. Para os módulos fixos utilizar perfis código LG002, LG003, LG068, LG076, LG077, NYL190, RM002. Para montantes centrais de reforço utilizar perfil LG176. Guarnição GUA304, GUA412 com baguete BG057, para vidro liso incolor e=6mm. Para os módulos máximo ar utilizar os perfis LG002, LG003, LG068, LG074, LG085, LG091, NYL190, CM004, RM002. Para montantes centrais de reforço utilizar perfil LG176. Guarnição GUA007, GUA239, GUA304, GUA412 e baguete BG057, para vidro liso incolor e=6mm. Fecho haste / folha sem baguete com delimitador de abertura em barra de alumínio quadrada, com seção de 3:8" e comp.=37 cm e articulações metálicas em alumínio na cor preta, referência FEC1015 Alcoa, Linha Gold ou equivalente, para todos os módulos máximo ar. </t>
  </si>
  <si>
    <t xml:space="preserve">P1. 128 cm x 265 cm, porta de giro com esquadria de alumínio, 2 folhas de abrir e acima bandeira= 128 cm x 45 cm com 2 módulos fixos, em alumínio anodizado acabamento na cor Bronze; referência Alcoa, Linha Gold, com contra-marco em alumínio sem alizar. Utilizar perfis código LG007, LG016, LG027, LG043, LG055, LG056, LG058, LG063, LG083, TG005, RM002, FIT206, NYL190. Fechadura FRA990 e maçaneta MAC927. Fecho tipo punho, FEC509 em alumínio preto, referência Alcoa, Linha Gold. Aplicar silicone nas junções dos marcos. Dobradiças DOB828 e trincos centrais internos. Para fixação em alvenaria utilizar perfil CM200. Guarnições GUA282 para perfil US622. Referência Alcoa, Linha Gold ou equivalente. </t>
  </si>
  <si>
    <t xml:space="preserve">P4. 90 cm x 270 cm, porta de giro com esquadria de alumínio, 1 folha de abrir e acima bandeira fixa em veneziana= 90 cm x 100 cm com módulo fixo, em alumínio anodizado acabamento na cor bronze; referência Alcoa, Linha Gold, fixação a 20 cm do pilar metálico, com contra-marco em alumínio sem alizar. Utilizar perfis código LG007, LG016, LG027, LG043, LG055, LG056, LG058, LG063, LG083, TG005, RM002, FIT206, NYL190. Fechadura FRA990 e maçaneta MAC927. Fecho tipo punho, FEC509 em alumínio preto, referência Alcoa, Linha Gold. Aplicar silicone nas junções dos marcos. Para fixação em alvenaria utilizar perfil CM200. Dobradiças DOB828 e trincos centrais internos. Guarnições GUA282 para perfil US622. Referência Alcoa, Linha Gold ou equivalente. </t>
  </si>
  <si>
    <t>P5. 135cm x 237 cm, porta de giro com esquadria de alumínio, 2 folhas de abrir desiguais, sendo de uma de 55 cm e outra de 80 cm, em alumínio anodizado acabamento na cor Bronze; referência Alcoa, Linha Gold, com contra-marco em alumínio sem alizar. Utilizar perfis código LG007, LG016, LG043, LG055, LG056, LG058, LG063, RM002, FIT206, NYL190. Fechadura FRA990 e maçaneta MAC927. Fecho tipo punho, FEC509 em alumínio preto, referência Alcoa, Linha Gold. Aplicar silicone nas junções dos marcos. Dobradiças DOB828 e trincos centrais internos. Guarnições GUA304, GUA306, GUA412 e baguete BG057 para vidro liso incolor 6mm. Para fixação em alvenarias utilizar perfil CM200 e em vig</t>
  </si>
  <si>
    <t xml:space="preserve">P6. 135cm x 290 cm, porta de giro com esquadria de alumínio, 2 folhas de abrir desiguais, sendo de uma de 55 cm e outra de 80 cm, com bandeira fixa, em alumínio anodizado acabamento na cor Bronze; referência Alcoa, Linha Gold, com contra-marco em alumínio sem alizar. Utilizar perfis código LG007, LG016, LG041 - Refilado, LG043, LG056, LG058, LG068, LG176, RM002, NYL190, FIT206. Fechadura FRA990 e maçaneta MAC927. Fecho tipo punho, FEC509 em alumínio preto, referência Alcoa, Linha Gold. Aplicar silicone nas junções dos marcos. Dobradiças DOB828 e trincos centrais internos. Para a fixação na alvenaria utilizar CM200. Guarnições GUA397, e baguete IN116- referência Alcoa, Linha Gold ou equivalente-, para fixação da tela de alumínio malha 31,75x31,75mm, fio 10; referência T ou equivalente. </t>
  </si>
  <si>
    <t xml:space="preserve">P7. 180cm x 290 cm, porta de giro com esquadria de alumínio, 2 folhas de abrir desiguais, sendo uma de 60 cm e outra de 120 cm, com bandeira fixa, em alumínio anodizado acabamento na cor Bronze; referência Alcoa, Linha Gold, com contra-marco em alumínio sem alizar. Utilizar perfis código LG007, LG016, LG043, LG055, LG056, LG058, LG068, LG079, LG083, LG176, RM002, FIT206, NYL190. Fechadura FRA990 e maçaneta MAC927. Fecho tipo punho, FEC509 em alumínio preto, referência Alcoa, Linha Gold. Aplicar silicone nas junções dos marcos. Dobradiças DOB828 e trincos centrais internos. Para fixação em alvenaria utilizar CM200. Guarnições GUA304, GUA306, GUA412 e baguete BG057 para vidro liso incolor 6mm. Referência Alcoa, Linha Gold ou equivalente. </t>
  </si>
  <si>
    <t xml:space="preserve">P8. 160cm x 237cm, porta de giro com esquadria de alumínio, 2 folhas de abrir, em alumínio anodizado acabamento na cor Bronze; referência Alcoa, Linha Gold, com contra-marco em alumínio sem alizar. Utilizar perfis código LG007, LG016, LG043, LG055, LG056, LG058, RM002, FIT206, NYL190. Fechadura FRA990 e maçaneta MAC927. Fecho tipo punho, FEC509 em alumínio preto, referência Alcoa, Linha Gold. Aplicar silicone nas junções dos marcos. Dobradiças DOB828 e trincos centrais internos. Para fixação em alvenaria utilizar perfil CM200 e para viga metálica utilizar CM004. Guarnições GUA304, GUA306, GUA412 e baguete BG057 para vidro liso incolor 6mm. Referência Alcoa, Linha Gold ou equivalente. </t>
  </si>
  <si>
    <t xml:space="preserve">P11. Porta em compensado naval, 1 folha de abrir dim.= 60 x 165 cm, revestida com laminado melamínico acabamento texturizado na cor platina; referência Platina L139 e textura Matte Fórmica ou equivalente. Fechadura de tarjeta tipo livre/ocupado, acabamento cromado; referência: Tarjeta 719 – Yale Lafonte ou equivalente. </t>
  </si>
  <si>
    <t xml:space="preserve">P13. Portão metálico de correr 280cm x 160 cm, 2  folhas de correr, para lados opostos. Vedação em tela de aço malha 31,75x31,75mm, fio10, referência Teciam, Tela Soldada ou equivalente, soldadas no eixo do perfil retangular, estrutura em perfis retangulares seção 4"x2" em aço galvanizado #16 para a borda da folha de correr e para estruturas de guias verticais. Acabamento em pintura eletrostática na cor branca, sobre primer antioxidante; referência Fundo para Metais Galvanizado Branco Coral ou equivalente. Trilho inferior em ferro fundido para roldana de ø 80 mm, chumbado no contrapiso, sem acabamento. Fixação na estrutura vertical através de barra chata de ferro de 1/4". Acabamento em pintura eletrostática na cor branca, sobre primer antioxidante; referência Fundo para Metais Galvanizado Branco Coral ou equivalente. Conjunto de 4 roldanas sem acabamento para as 2 folhas de correr ø 80 mm, soldada no perfil inferior da folha. Batente para porta de correr em barra chata de aço galvanizado 4"x5/18", soldada junto à estrutura de borda da folha de correr, conforme modulação do projeto. Fechamento com porta cadeado, nas dimensões 40x60mm, soldado nos perfis das portas. Puxador para a face interna e externa da porta em perfil "U" em aço carbono chapa de 1/8", seção 1.1/4"x1.1/4", soldado no montante de borda da folha de correr.  Acabamento em pintura eletrostática na cor branca, sobre primer antioxidante; referência Fundo para Metais Galvanizado Branco Coral ou equivalente. </t>
  </si>
  <si>
    <t>P14. 90 cm x 230 cm, porta de giro com esquadria de alumínio, 1 folha de abrir, em alumínio anodizado acabamento na cor Bronze; referência Alcoa, Linha Gold, com contra-marco em alumínio sem alizar. Utilizar perfis código LG007, LG016, LG043, LG055, LG056, LG058, RM002, FIT206, NYL190. Fechadura FRA990 e maçaneta MAC927. Fecho tipo punho, FEC509 em alumínio preto, referência Alcoa, Linha Gold. Aplicar silicone nas junções dos marcos. Dobradiças DOB828 e trincos centrais internos. Para fixação em alvenaria utilizar perfil CM200 e para viga metálica utilizar perfil CM004. Guarnições GUA304, GUA412 e baguete BG057 para vidro liso incolor 6mm. Referência Alcoa, Linha Gold ou equivalente</t>
  </si>
  <si>
    <t>3.1</t>
  </si>
  <si>
    <t>3.2</t>
  </si>
  <si>
    <t>3.3</t>
  </si>
  <si>
    <t>3.4</t>
  </si>
  <si>
    <t>3.5</t>
  </si>
  <si>
    <t>3.6</t>
  </si>
  <si>
    <t>3.7</t>
  </si>
  <si>
    <t>3.8</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</si>
  <si>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</si>
  <si>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</si>
  <si>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</si>
  <si>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</si>
  <si>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</si>
  <si>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</si>
  <si>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</si>
  <si>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</si>
  <si>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</si>
  <si>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</si>
  <si>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</si>
  <si>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</si>
  <si>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</si>
  <si>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</si>
  <si>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</si>
  <si>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</si>
  <si>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</si>
  <si>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</si>
  <si>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</si>
  <si>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</si>
  <si>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</si>
  <si>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</si>
  <si>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</si>
  <si>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</si>
  <si>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</si>
  <si>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</si>
  <si>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5.1</t>
  </si>
  <si>
    <t>5.2</t>
  </si>
  <si>
    <t>5.3</t>
  </si>
  <si>
    <t>5.4</t>
  </si>
  <si>
    <t>5.5</t>
  </si>
  <si>
    <t>5.6</t>
  </si>
  <si>
    <t>5.7</t>
  </si>
  <si>
    <t>5.8</t>
  </si>
  <si>
    <t>5.9</t>
  </si>
  <si>
    <t>5.10</t>
  </si>
  <si>
    <t>5.11</t>
  </si>
  <si>
    <t>5.12</t>
  </si>
  <si>
    <t>5.13</t>
  </si>
  <si>
    <t>5.14</t>
  </si>
  <si>
    <t>5.15</t>
  </si>
  <si>
    <t>5.16</t>
  </si>
  <si>
    <t>5.17</t>
  </si>
  <si>
    <t>5.18</t>
  </si>
  <si>
    <t>5.19</t>
  </si>
  <si>
    <t>5.20</t>
  </si>
  <si>
    <t>5.21</t>
  </si>
  <si>
    <t>5.22</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</si>
  <si>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</si>
  <si>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</si>
  <si>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</si>
  <si>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</si>
  <si>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</si>
  <si>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</si>
  <si>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</si>
  <si>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</si>
  <si>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</si>
  <si>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</si>
  <si>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</si>
  <si>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</si>
  <si>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</si>
  <si>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</si>
  <si>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</si>
  <si>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</si>
  <si>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</si>
  <si>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</si>
  <si>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</si>
  <si>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</si>
  <si>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</si>
  <si>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</si>
  <si>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</si>
  <si>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</si>
  <si>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</si>
  <si>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</si>
  <si>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</si>
  <si>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</si>
  <si>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</si>
  <si>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</si>
  <si>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</si>
  <si>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</si>
  <si>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</si>
  <si>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</si>
  <si>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</si>
  <si>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</si>
  <si>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</si>
  <si>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</si>
  <si>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</si>
  <si>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</si>
  <si>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</si>
  <si>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</si>
  <si>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</si>
  <si>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</si>
  <si>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</si>
  <si>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</si>
  <si>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</si>
  <si>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</si>
  <si>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</si>
  <si>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</si>
  <si>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</si>
  <si>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</si>
  <si>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</si>
  <si>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</si>
  <si>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</si>
  <si>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</si>
  <si>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</si>
  <si>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</si>
  <si>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</si>
  <si>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</si>
  <si>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</si>
  <si>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</si>
  <si>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</si>
  <si>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</si>
  <si>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</si>
  <si>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</si>
  <si>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11.5</t>
  </si>
  <si>
    <t>11.6</t>
  </si>
  <si>
    <t>11.7</t>
  </si>
  <si>
    <t>11.8</t>
  </si>
  <si>
    <t>11.9</t>
  </si>
  <si>
    <t>11.10</t>
  </si>
  <si>
    <t>11.11</t>
  </si>
  <si>
    <t>11.12</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</si>
  <si>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</si>
  <si>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</si>
  <si>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</si>
  <si>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</si>
  <si>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</si>
  <si>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</si>
  <si>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</si>
  <si>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</si>
  <si>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</si>
  <si>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</si>
  <si>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</si>
  <si>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</si>
  <si>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</si>
  <si>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</si>
  <si>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</si>
  <si>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</si>
  <si>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</si>
  <si>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</si>
  <si>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</si>
  <si>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</si>
  <si>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</si>
  <si>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</si>
  <si>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</si>
  <si>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</si>
  <si>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</si>
  <si>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</si>
  <si>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</si>
  <si>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</si>
  <si>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</si>
  <si>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</si>
  <si>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</si>
  <si>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</si>
  <si>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</si>
  <si>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</si>
  <si>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</si>
  <si>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</si>
  <si>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</si>
  <si>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</si>
  <si>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</si>
  <si>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</si>
  <si>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</si>
  <si>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</si>
  <si>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</si>
  <si>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</si>
  <si>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</si>
  <si>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</si>
  <si>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</si>
  <si>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</si>
  <si>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</si>
  <si>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</si>
  <si>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</si>
  <si>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Boca de lobo simples (tipo b), quadro, grelha e cantoneira, inclusive escavação, reaterro e bota-fora</t>
  </si>
  <si>
    <t>Caixa alvenaria 120 x 120 x 80 cm, tampa em aço anticorrosivo espessura minima de 6,35mm passagem, inclusive escavação, reaterro e bota-fora</t>
  </si>
  <si>
    <t>Caixa alvenaria 60 x 60 x 60 cm, tampa em concreto passagem, inclusive escavação, reaterro e bota-fora</t>
  </si>
  <si>
    <t>Tubo de PVC Série Normal 100mm - TIGRE, inclusive conexões.</t>
  </si>
  <si>
    <t>Tubo de PVC Série Normal 150mm - TIGRE, inclusive conexões.</t>
  </si>
  <si>
    <t>Tubo de PVC Série Normal 75mm - TIGRE, inclusive conexões.</t>
  </si>
  <si>
    <t>Fornecimento, assentamento e rejuntamento de tubo de concreto armado d = 300 mm</t>
  </si>
  <si>
    <t>Fornecimento, assentamento e rejuntamento de tubo de concreto armado d = 400 mm</t>
  </si>
  <si>
    <t>Meio-fio e sarjeta (15 x 40) cm, moldado in loco concreto fck = 15 mpa</t>
  </si>
  <si>
    <t>Canaleta tipo 5 - 17 x 40 cm, concreto fck = 15 mpa sem tampa de concreto, padrão deop-mg</t>
  </si>
  <si>
    <t>Canaleta tipo 5 - 25 x 40 cm, concreto fck = 15 mpa sem tampa de concreto, padrão deop-mg</t>
  </si>
  <si>
    <t>Canaleta tipo 5 - 20 x 20 cm, concreto fck = 15 mpa sem tampa de concreto, padrão deop-mg</t>
  </si>
  <si>
    <t>Escavação de vala média (60x120)cm e carga mecanizada em material de 3ªcategoria com utilização de equipamento a ar comprimido.</t>
  </si>
  <si>
    <t xml:space="preserve">Instalação de dreno tipo MacDrain 2L para drenagem em muros </t>
  </si>
  <si>
    <t>Fornecimento e assentamento de tubo flexível corrugado para drenagem PVC d = 100 mm, inclusive conexões e suportes.</t>
  </si>
  <si>
    <t>11.13</t>
  </si>
  <si>
    <t>VALORES PLANILHA ORIGINAL</t>
  </si>
  <si>
    <t>Haste tipo "copperweld" 5#8"x2.4m TEL-5814</t>
  </si>
  <si>
    <t>INSTALAÇÕES HIDROSSANITÁRIAS E DRENAGEM</t>
  </si>
  <si>
    <t>DRENAGEM PLUVIAL</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</si>
  <si>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</si>
  <si>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</si>
  <si>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</si>
  <si>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</si>
  <si>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</si>
  <si>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</si>
  <si>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</si>
  <si>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</si>
  <si>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</si>
  <si>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</si>
  <si>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</si>
  <si>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</si>
  <si>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</si>
  <si>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</si>
  <si>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</si>
  <si>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</si>
  <si>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</si>
  <si>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</si>
  <si>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</si>
  <si>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</si>
  <si>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</si>
  <si>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</si>
  <si>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</si>
  <si>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</si>
  <si>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</si>
  <si>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</si>
  <si>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</si>
  <si>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</si>
  <si>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</si>
  <si>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</si>
  <si>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</si>
  <si>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</si>
  <si>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</si>
  <si>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</si>
  <si>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</si>
  <si>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</si>
  <si>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</si>
  <si>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</si>
  <si>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</si>
  <si>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</si>
  <si>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</si>
  <si>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</si>
  <si>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</si>
  <si>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</si>
  <si>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</si>
  <si>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</si>
  <si>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</si>
  <si>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</si>
  <si>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</si>
  <si>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</si>
  <si>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12.2.1</t>
  </si>
  <si>
    <t>12.2.2</t>
  </si>
  <si>
    <t>12.2.3</t>
  </si>
  <si>
    <t>12.2.4</t>
  </si>
  <si>
    <t>12.2.5</t>
  </si>
  <si>
    <t>12.2.6</t>
  </si>
  <si>
    <t>12.2.7</t>
  </si>
  <si>
    <t>12.2.8</t>
  </si>
  <si>
    <t>12.2.9</t>
  </si>
  <si>
    <t>12.2.10</t>
  </si>
  <si>
    <t>12.2.11</t>
  </si>
  <si>
    <t>12.2.12</t>
  </si>
  <si>
    <t>12.2.13</t>
  </si>
  <si>
    <t>12.2.14</t>
  </si>
  <si>
    <t>12.2.15</t>
  </si>
  <si>
    <t>12.2.16</t>
  </si>
  <si>
    <t>12.2.17</t>
  </si>
  <si>
    <t>12.2.18</t>
  </si>
  <si>
    <t>12.2.19</t>
  </si>
  <si>
    <t>Canaleta  com grelha de ferro fundido 30x30cm</t>
  </si>
  <si>
    <t>Engenheiro civil de obras, 4h diárias</t>
  </si>
  <si>
    <t>6.21</t>
  </si>
  <si>
    <t>2.3.1</t>
  </si>
  <si>
    <t>2.3.5</t>
  </si>
  <si>
    <t>Recomposição de laje no piso térreo</t>
  </si>
  <si>
    <t>Tesouras em perfis laminados, conforme projeto</t>
  </si>
  <si>
    <t>Cobertura da caixa da escada em perfis laminados, conforme projeto</t>
  </si>
  <si>
    <t>Terças e frechais em perfis laminados, conforme projeto</t>
  </si>
  <si>
    <t>Tirantes rígidos em perfis laminados, conforme projeto</t>
  </si>
  <si>
    <t>Suportes das terças, em perfis laminados, conforme projeto</t>
  </si>
  <si>
    <t>8.9</t>
  </si>
  <si>
    <t>8.10</t>
  </si>
  <si>
    <t>8.11</t>
  </si>
  <si>
    <t>8.12</t>
  </si>
  <si>
    <t>Cobertura corredor (tesouras), em perfis laminados, conforme projeto</t>
  </si>
  <si>
    <t>Limpeza manual do terreno (c/ raspagem superficial)</t>
  </si>
  <si>
    <t>Escritório da fiscalização tipo i, a = 18,15 m², inclusive mobiliário</t>
  </si>
  <si>
    <t>Barracão de instalação sanitária tipo i, a = 14,52m²</t>
  </si>
  <si>
    <t>Barracão refeitório tipo i, a = 18,15 m²</t>
  </si>
  <si>
    <t>Barracão depósito e ferramentaria tipo i, a = 14,52 m²</t>
  </si>
  <si>
    <t xml:space="preserve">Parede de isolamento acústico em gesso liso acartonado tipo "dry-wall" com 2 (duas) placas de um lado e 1 (uma) placa do outro lado; referência Placa de Gesso Verde Knauf RU ou equivalente, esp. total= 115mm, largura montante= 70mm (usar montantes duplos), espessura= 12mm; referência KNAUF W111-115/90 ou equivalente, espaçamento entre montantes vertical e horizontalmente= 400mm e preenchimento em lã de vidro crua 40kg/m³ e 70mm de espessura; referência Isover ou equivalente Aplicar massa para tratamento de juntas com fita de papel microperfurado, conforme orientação do fabricante Knauf para encontros de paredes em "L" e em "T". </t>
  </si>
  <si>
    <t xml:space="preserve">Marco do elevador M1. 220 e 105x10cm, em granito cinza andorinha/polito/quinas retas/e=30mm.  
</t>
  </si>
  <si>
    <t>5.23</t>
  </si>
  <si>
    <t>Cabo de cobre nu têmpera mole, encordoamento classe 2, NBR 5349, #35mm2 - Referência: Prysmian ou equivalente</t>
  </si>
  <si>
    <t>Cabo de cobre nu têmpera mole, encordoamento classe 2, NBR 5349, #50mm2 - Referência: Prysmian ou equivalente</t>
  </si>
  <si>
    <t>Caixa de inspeção de aterramento circular DN300mm, c/tampa em ferro fundido - Referência: TEL-550</t>
  </si>
  <si>
    <t>Presilha em latão para cabos, #35mm2 - Referência: Ábaco pára-raios ou equivalente.</t>
  </si>
  <si>
    <t>Caixa de equalização de potencial 20x20cm p/embutir - Referência: TEL-901 – Termotécnica</t>
  </si>
  <si>
    <t>Fixador Universal para SPDA estanhado para cabos de até 70mm² - Referência: TEL-5024</t>
  </si>
  <si>
    <t>Limpeza preliminar da estrutura existente</t>
  </si>
  <si>
    <t>2.3.6</t>
  </si>
  <si>
    <t>Cabo de cobre flexível, unipolar, têmpera mole, encordoamento classe 5, com isolação PVC 750V, NM 247-3, #2,5mm² - Referência: Prysmian Pirastic Flex Antiflam ou equivalente</t>
  </si>
  <si>
    <t>Cabo de cobre flexível, unipolar, têmpera mole, encordoamento classe 5, com isolação PVC 750V, NM 247-3, #6,0mm² - Referência: Prysmian Pirastic Flex Antiflam ou equivalente</t>
  </si>
  <si>
    <t>Cabo de cobre flexível, unipolar, têmpera mole, encordoamento classe 5, com isolação PVC 750V, NM 247-3, #10,0mm² - Referência: Prysmian Pirastic Flex Antiflam ou equivalente</t>
  </si>
  <si>
    <t>Cabo de cobre flexível, unipolar, têmpera mole, encordoamento classe 5, com isolação PVC 750V, NM 247-3, #16,0mm² - Referência: Prysmian Pirastic Flex Antiflam ou equivalente</t>
  </si>
  <si>
    <t>Cabo de cobre flexível, unipolar, têmpera mole, encordoamento classe 5, com isolação PVC 750V, NM 247-3, #25,0mm² - Referência: Prysmian Pirastic Flex Antiflam ou equivalente</t>
  </si>
  <si>
    <t>Cabo de cobre flexível, unipolar, têmpera mole, encordoamento classe 5, com isolação PVC 750V, NM 247-3, #35,0mm² - Referência: Prysmian Pirastic Flex Antiflam ou equivalente</t>
  </si>
  <si>
    <t xml:space="preserve">Cabo de cobre flexível, unipolar, têmpera mole, encordoamento classe 5, com isolação dupla para 1000 V, NBR 6245, #240mm² - Referência: Prysmian Sintenax Flex ou equivalente. </t>
  </si>
  <si>
    <t xml:space="preserve">Cabo de cobre flexível, unipolar, têmpera mole, encordoamento classe 5, com isolação dupla para 1000 V, NBR 6245, #150mm² - Referência: Prysmian Sintenax Flex ou equivalente. </t>
  </si>
  <si>
    <t xml:space="preserve">Cabo de cobre flexível, unipolar, têmpera mole, encordoamento classe 5, com isolação dupla para 1000 V, NBR 6245, #95mm² - Referência: Prysmian Sintenax Flex ou equivalente. </t>
  </si>
  <si>
    <t>Interruptor uma tecla simples 10A - 250V, completo com placa, para condulete, Daisa ou similar</t>
  </si>
  <si>
    <t>Interruptor duas teclas simples 10A - 250V, completo com placa, para condulete, Daisa ou similar</t>
  </si>
  <si>
    <t>Interruptor três teclas simples 10A - 250V, completo com placa, para condulete, Daisa ou similar</t>
  </si>
  <si>
    <t>Interruptor three way simples, completo com placa, para condulete, Daisa ou similar</t>
  </si>
  <si>
    <t>Condulete 3/4" em alumínio para eletroduto roscado, Daisa ou similar</t>
  </si>
  <si>
    <t>Condulete 1" em alumínio para eletroduto roscado, Daisa ou similar</t>
  </si>
  <si>
    <t>Condulete 1.1/4" em alumínio para eletroduto roscado, Daisa ou similar</t>
  </si>
  <si>
    <t>Eletroduto em PVC rigido Ø25mm, incluindo conexões e suportes para fixação, referência Tigre ou equivalente.</t>
  </si>
  <si>
    <t>Eletroduto em PVC rigido Ø32mm, incluindo conexões e suportes para fixação, referência Tigre ou equivalente.</t>
  </si>
  <si>
    <t>Eletroduto em PVC rigido Ø40mm, incluindo conexões e suportes para fixação, referência Tigre ou equivalente.</t>
  </si>
  <si>
    <t>Eletroduto em PVC rigido Ø60mm, incluindo conexões e suportes para fixação, referência Tigre ou equivalente.</t>
  </si>
  <si>
    <t>Eletroduto em PVC rigido Ø75mm, incluindo conexões e suportes para fixação, referência Tigre ou equivalente.</t>
  </si>
  <si>
    <t>Eletroduto em PVC rigido Ø100mm, incluindo conexões e suportes para fixação, referência Tigre ou equivalente.</t>
  </si>
  <si>
    <t>Eletrocalha  50x50mm, incluindo tampa, conexões e suportes para fixação, Facilit ou equivalente</t>
  </si>
  <si>
    <t>Eletrocalha  100x100mm, incluindo tampa, conexões e suportes para fixação, Facilit ou equivalente</t>
  </si>
  <si>
    <t>Eletrocalha  200x100mm, incluindo tampa, conexões e suportes para fixação, Facilit ou equivalente</t>
  </si>
  <si>
    <t xml:space="preserve">Transformador de corrente. TC: 600-5 com fator térmico 2. Tensão 220/127 – Referência HTE ELETRICO modelo 11220 ou equivalente </t>
  </si>
  <si>
    <t xml:space="preserve">Transformador a seco em epoxi de 300Kva - 13,8Kv - 220V/127V, Referência Cootrans Transformadores ou equivalente </t>
  </si>
  <si>
    <r>
      <t xml:space="preserve">Cobertura em telha dupla (superior - isolamento - inferior) ondulada plana, com isolamento termo-acústico em lã mineral (mínimo 40mm), com sobreposição vertical e horizontal e inclinação, </t>
    </r>
    <r>
      <rPr>
        <sz val="10"/>
        <rFont val="Arial"/>
        <family val="2"/>
      </rPr>
      <t>espessura 0,5mm, conforme projeto.</t>
    </r>
  </si>
  <si>
    <r>
      <t>Cobertura em telha dupla (superior - isolamento - inferior) ondulada calandrada, com isolamento termo-acústico em lã minera</t>
    </r>
    <r>
      <rPr>
        <sz val="10"/>
        <rFont val="Arial"/>
        <family val="2"/>
      </rPr>
      <t>l (mínimo 40mm), com sobreposição vertical e horizontal e inclinação, espessura 0,5mm, conforme projeto.</t>
    </r>
  </si>
  <si>
    <t xml:space="preserve">Cabo de cobre flexível, unipolar, têmpera mole, encordoamento classe 5, com isolação PVC 750V, NM 247-3, #4,0mm² -Referência: Prysmian Sintenax Flex ou equivalente. </t>
  </si>
  <si>
    <t>Tomada simples - 2P + T - 20A, completa com placa, para condulete, Daisa ou similar</t>
  </si>
  <si>
    <t>Eletroduto antichama flexível liso, Ø25mm, 3 metros, Referência: Tigre ou equivalente</t>
  </si>
  <si>
    <t>Eletroduto antichama flexível liso, Ø32mm, 3 metros, Referência: Tigre ou equivalente.</t>
  </si>
  <si>
    <t>Eletroduto antichama flexível liso, Ø40mm, 3 metros, Referência: Tigre ou equivalente.</t>
  </si>
  <si>
    <t>Eletroduto antichama flexível liso, Ø60mm, 3 metros, Referência: Tigre ou equivalente</t>
  </si>
  <si>
    <t>Eletroduto antichama flexível liso, Ø75mm, 3 metros, Referência: Tigre ou equivalente.</t>
  </si>
  <si>
    <t>Eletrocalha lisa galvanizada eletrolítica chapa 14 - 50 x 50 mm com tampa – Facilit, inclusive conexões e suportes de fixação</t>
  </si>
  <si>
    <t>Eletrocalha lisa galvanizada eletrolítica chapa 14 - 150 x 50 mm com tampa – Facilit, inclusive conexões e suportes de fixação</t>
  </si>
  <si>
    <t>Eletrocalha lisa galvanizada eletrolítica chapa 14 - 300 x 100 mm com tampa – Facilit, inclusive conexões e suportes de fixação</t>
  </si>
  <si>
    <t>Voice panel categoria 6 - 30 portas - Ref.: Furukawa ou equivalente.</t>
  </si>
  <si>
    <t>Patch panel 24 posições, categoria com guia traseiro - Ref.: Furukawa ou equivalente.</t>
  </si>
  <si>
    <t>Patch-cord flexível, 4 pares, RJ-45macho/RJ-45 macho cat. 6  - comprimento 1,5 metros - Ref.: Furukawa ou equivalente.</t>
  </si>
  <si>
    <t>Rack 19"em chapa de aço monobloco, altura 20U, profundidade 670mm, porta e moldura em chapa de aço SAE 1010/1020 #16 com vidro temperado cristal, dobradiça com abertura de 180 graus, c/ maçaneta L, pintura eletrostática em pó poliéster cinza RAL 7032 na estrutura e bege nas laterais e fundo, grau de proteção IP-65, régua  de 06 tomadas</t>
  </si>
  <si>
    <t>revisar estes quantitativos</t>
  </si>
  <si>
    <t>Cabo telefônico CTP-APL 50-50 - Referência: Furukawa ou equivalente</t>
  </si>
  <si>
    <t>especificação diferente do caderno</t>
  </si>
  <si>
    <t>Sinalização de emergência-placa modelo E5</t>
  </si>
  <si>
    <t>Sinalização de emergência-placa modelo S8</t>
  </si>
  <si>
    <t>Sinalização de emergência-placa modelo E8</t>
  </si>
  <si>
    <t>Sinalização de emergência-placa modelo E12</t>
  </si>
  <si>
    <t>Sinalização de emergência-placa modelo E2</t>
  </si>
  <si>
    <t>Sinalização de emergência-placa modelo E1</t>
  </si>
  <si>
    <t xml:space="preserve">REVER CODIGOS SETOP </t>
  </si>
  <si>
    <t>14.28</t>
  </si>
  <si>
    <t>14.29</t>
  </si>
  <si>
    <t>14.30</t>
  </si>
  <si>
    <t>14.31</t>
  </si>
  <si>
    <t>14.32</t>
  </si>
  <si>
    <t>14.33</t>
  </si>
  <si>
    <t>Central de alarme de incêndio endereçável para operação em circuitos a 2 fios com capacidade para 20% a mais de laços previsto no projeto, alimentação externa em 127Vca, IP-55. (deverá ser provida de isoladores de curto-circuito, 2 baterias internas seladas 12V-7Ah com capacidade para suprir energia em regime de supervisão e alarme conforme NBR-9441) - Referência: ENGESUL ou equivalente</t>
  </si>
  <si>
    <t>CMM - CENTRO MÍNERO-METALÚRGICO</t>
  </si>
  <si>
    <t>LOCAL: CMM - CENTRO MÍNERO-METALÚRGICO</t>
  </si>
  <si>
    <t>Disjuntor Termomagnético Bipolar, DIN-P. Europeu, 220/380V, 10kA, 32A</t>
  </si>
  <si>
    <t>Disjuntor Termomagnético Bipolar, DIN-P. Europeu, 220/380V, 10kA, 40A</t>
  </si>
  <si>
    <t>10.75</t>
  </si>
  <si>
    <t>10.76</t>
  </si>
  <si>
    <t>Reboco para paredes argamassa traço 1:3 (cal e areia fina peneirada), espessura 2,5cm, preparo mecânico</t>
  </si>
  <si>
    <t>Reboco em laje argamassa traço 1:3 (cal e areia fina peneirada), espessura 2,5cm, preparo mecânico</t>
  </si>
  <si>
    <t>1.4</t>
  </si>
  <si>
    <t>Engenheiro Mecânico, 4h diárias</t>
  </si>
  <si>
    <t>EQUIPAMENTOS</t>
  </si>
  <si>
    <t>Fornecimento e instalação de elevador  tipo  Social  com  percurso  de  7,30  m  com  03  (três)  paradas  e  03  (três)  entradas,  sendo  todas  do  mesmo  lado.Capacidade  para  8  passageiros  ou  630  Kg.  Alimentação  de  220V,  3  fases  e  iluminação  de  110  V.  Velocidade  de  1,0  m/s.  Sem  casa  de  máquinas.Possuindo:  serviço  de  emergência  para  bombeiros,  controle  instalado  no  pavimento  superior  na  coluna  de  retorno  da  porta,  detector  de  sobrecarga  na  cabina  de  110%  com  inclinação  no  POC;  dispositivo  que  identifica  a  quantidade  de  peso  na  cabina  do  elevador,  ultrapassagem  automática  com  carro  lotado,  sistema  de  proteção  contra  raios,  dispositivo  antimovimento,  tempo  extra  de  portas  (ajustável),  operação  de  emergência  e  resgate,  contato  regulador  de  tensão,  célula  de  carga,  dispositivo  de  inspeção  de  cintas  remoto,  dispositivo  de  fita  frouxa,  termo  contato  no  motor,  proteção  contra  inversão  /  falta  de  fase,  contato  elétrico  do  limitador  de  velocidade,  chave  de  emergência  no  fundo  do  poço,  preparado  com  sistema  REM  de  monitoramento  remoto,  limite  final  para  inspeção,  detector  de  corrente  no  freio  e  sistema  de  proteção  contra  chamas  falsas  na  cabina.      Referência  Otis  –  Linha  Otis  Solution.  Estética  Exclusive. Modelo  A-GNC-0810-9A-MD  ou  equivalente.</t>
  </si>
  <si>
    <t>16.1</t>
  </si>
  <si>
    <t xml:space="preserve">P2. Porta tipo prancheta 90x260 cm, 1 folha de abrir, e acima um módulo fixo de veneziana, com dimensão de 42x90cm, para troca de ar, constituída de compensado laminado duplo, com miolo de estrutura celular de formato hexagonal, espessura=35 mm, requadro de madeira maciça e reforço de madeira maciça nos dois montantes. Alizar e marco com estrutura em angelim pedra e compensado de virola de primeira qualidade. Parte inferior com revestimento em chapa de alumínio h=40 cm, acabamento natural. Barra de apoio em aço inoxidável escovado instalada na face interna, Ø 3,2cm, comp.=40 cm; referência 446416 Docol ou equivalente. Padrão ABNT NBR 9050, para porta do I.S.P.N.E do Subsolo. </t>
  </si>
  <si>
    <t>P3. Porta tipo prancheta 80cm x 210 cm, 1 folha de abrir, constituída de compensado laminado duplo em angelim pedra, com miolo de estrutura celular de formato hexagonal, espessura=35 mm, requadro em angelim pedra maciça e reforço de madeira maciça nos dois montantes. Alizar e marco com estrutura em angelim pedra e compensado de virola de primeira qualidade.</t>
  </si>
  <si>
    <t>P9. Porta tipo prancheta 90 x 210 cm, 1 folha de abrir, constituída de compensado laminado duplo em angelim pedra, com miolo de estrutura celular de formato hexagonal, espessura=35 mm, requadro em angelim pedra maciça e reforço de madeira maciça nos dois montantes. Alizar e marco com estrutura em angelim pedra e compensado de virola de primeira qualidade. Visor em vidro liso incolor e=6 mm, dim.=20 x 80 cm. Fecho para porta instalado na face interna; referência Ketesi, código: KT 398 ou equivalente</t>
  </si>
  <si>
    <t>P10. Porta tipo prancheta 90x210 cm, 1 folha de abrir, constituída de compensado laminado duplo em angelim pedra, com miolo de estrutura celular de formato hexagonal, espessura=35 mm, requadro em angelim pedra maciça e reforço de madeira maciça nos dois montantes. Alizar e marco com estrutura em angelim pedra e compensado de virola de primeira qualidade. Parte inferior com revestimento em chapa de alumínio h=40 cm, acabamento natural. Barra de apoio em aço inoxidável escovado instalada na face interna, Ø 3,2cm, comp.=40 cm; referência 446416 Docol ou equivalente. Padrão ABNT NBR 9050</t>
  </si>
  <si>
    <t>P12.  Porta de giro 135cm x 165 cm, 2 folhas de abrir dim.67,5 x 165 cm, com esquadria em aço carbono – metalon, quadro 70x50cm e vedação em tela soldada em aço CA60 nervurado, malha 5x5cm, fio 2,76mm; referência tela soldada Belgo ou equivalente. Fixação no meio do vão. Fechamento com porta cadeado, nas dimensões 40x60mm, soldado nos perfis das portas.</t>
  </si>
  <si>
    <t>P15. Porta tipo prancheta 80cm x 180 cm, 1 folha de abrir, constituída de compensado laminado duplo em angelim pedra, com miolo de estrutura celular de formato hexagonal, espessura=35 mm, requadro em angelim pedra maciça e reforço de madeira maciça nos dois montantes. Alizar e marco com estrutura em angelim pedra e compensado de virola de primeira qualidade.</t>
  </si>
  <si>
    <t>Aplicação de primer epóxi de fundo bicomponente, curada com poliamida sobre estrutura metálica (inclusive cobertura). Produto de alto sólidos, com baixo teor de compostos orgânicos voláteis (LOW VOC) e alta espessura, aplicada com catalisador e diluente, sobre superfície seca, limpa e livre de óleos, graxas, pós, sujeiras ou materiais estranhos, conforme instruções do fabricante. Cor vermelho óxido, referência Perfordur Primer 88 – Perfortex ou similar.</t>
  </si>
  <si>
    <t>Pintura com tinta esmalte sintético na cor vermelha; referência Suvinil Esmalte Sintético Brilhante Vinho Chassis ou equivalente sobre fundo anticorrosivo para proteção e aderência de esmaltes; referência Coral Zarcoral ou equivalente. Para guarda-corpo e corrimão</t>
  </si>
  <si>
    <t>Locação e montagem de 68m² andaime metálico tipo torre</t>
  </si>
  <si>
    <t>1.5</t>
  </si>
  <si>
    <t>As built dos projetos arquitetônico, estrutural de concreto, estrutural de aço, instalações elétricas, luminotécnico, pluvial, hidráulico, sanitário, VDI, SPDA e SPCI</t>
  </si>
  <si>
    <t>PLANILHA DE FORMAÇÃO</t>
  </si>
  <si>
    <t>8.13</t>
  </si>
  <si>
    <t>Fechamentos laterais através de tela em aço carbono, soldada nas terças e na tesoura em perfil tubular calandrado, malha 35x35mm, fio 10, com acabamento em esmalte sintético na cor vinho chassis; referência Suvinil Esmalte Brilhante Vinho Chassis ou equivalente sobre fundo selador catalisável para superfícies externas; referência Suvinil Fundo Branco Epóxi ou equivalente.</t>
  </si>
  <si>
    <t>Aplicação de tinta poliuretano acrílico/alifático de acabamento sobre estrutura metálica (inclusive cobertura), bicomponente. Aplicada em duas demãos com 80 mícrons secas cada, com catalisador e diluente sobre primer, conforme instruções do fabricante. Cor: Vermelho Bombeiro, referência Perforthane Acabamento HB-2833 – Perfortex ou similar.</t>
  </si>
</sst>
</file>

<file path=xl/styles.xml><?xml version="1.0" encoding="utf-8"?>
<styleSheet xmlns="http://schemas.openxmlformats.org/spreadsheetml/2006/main">
  <numFmts count="6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quot;R$&quot;\ #,##0.00"/>
    <numFmt numFmtId="173" formatCode="0.0%"/>
    <numFmt numFmtId="174" formatCode="_(&quot;R$&quot;* #,##0.00_);_(&quot;R$&quot;* \(#,##0.00\);_(&quot;R$&quot;* &quot;-&quot;??_);_(@_)"/>
    <numFmt numFmtId="175" formatCode="&quot;R$&quot;#,##0.00"/>
    <numFmt numFmtId="176" formatCode="0.0"/>
    <numFmt numFmtId="177" formatCode="#\,##0."/>
    <numFmt numFmtId="178" formatCode="#.00"/>
    <numFmt numFmtId="179" formatCode="0.000"/>
    <numFmt numFmtId="180" formatCode="_(* #,##0.000_);_(* \(#,##0.000\);_(* \-??_);_(@_)"/>
    <numFmt numFmtId="181" formatCode="&quot;R$&quot;#,##0.00_);[Red]\(&quot;R$&quot;#,##0.00\)"/>
    <numFmt numFmtId="182" formatCode="#\,##0.00"/>
    <numFmt numFmtId="183" formatCode="\$#.00"/>
    <numFmt numFmtId="184" formatCode="\$#."/>
    <numFmt numFmtId="185" formatCode="_(&quot;Cr$&quot;\ * #,##0.00_);_(&quot;Cr$&quot;\ * \(#,##0.00\);_(&quot;Cr$&quot;\ * &quot;-&quot;??_);_(@_)"/>
    <numFmt numFmtId="186" formatCode="%#.00"/>
    <numFmt numFmtId="187" formatCode="[$-416]mmmm\-yy;@"/>
    <numFmt numFmtId="188" formatCode="#."/>
    <numFmt numFmtId="189" formatCode="&quot;N$&quot;#,##0_);&quot;(N$&quot;#,##0\)"/>
    <numFmt numFmtId="190" formatCode="_(\$* #,##0_);_(\$* \(#,##0\);_(\$* \-_);_(@_)"/>
    <numFmt numFmtId="191" formatCode="_([$€-2]* #,##0.00_);_([$€-2]* \(#,##0.00\);_([$€-2]* \-??_)"/>
    <numFmt numFmtId="192" formatCode="_([$€]* #,##0.00_);_([$€]* \(#,##0.00\);_([$€]* \-??_);_(@_)"/>
    <numFmt numFmtId="193" formatCode="_(&quot;R$ &quot;* #,##0.00_);_(&quot;R$ &quot;* \(#,##0.00\);_(&quot;R$ &quot;* \-??_);_(@_)"/>
    <numFmt numFmtId="194" formatCode="#,##0.00_);[Red]#,##0.00"/>
    <numFmt numFmtId="195" formatCode="_(* #,##0_);_(* \(#,##0\);_(* \-_);_(@_)"/>
    <numFmt numFmtId="196" formatCode="_(&quot;Cr$ &quot;* #,##0.00_);_(&quot;Cr$ &quot;* \(#,##0.00\);_(&quot;Cr$ &quot;* \-??_);_(@_)"/>
    <numFmt numFmtId="197" formatCode="&quot;R$&quot;#,##0.00_);[Red]&quot;(R$&quot;#,##0.00\)"/>
    <numFmt numFmtId="198" formatCode="0.0000000"/>
    <numFmt numFmtId="199" formatCode="00"/>
    <numFmt numFmtId="200" formatCode="_(* #,##0.000_);_(* \(#,##0.000\);_(* \-???_);_(@_)"/>
    <numFmt numFmtId="201" formatCode="_-* #,##0.00_-;\-* #,##0.00_-;_-* \-??_-;_-@_-"/>
    <numFmt numFmtId="202" formatCode="#,##0.00\ ;&quot; (&quot;#,##0.00\);&quot; -&quot;#\ ;@\ "/>
    <numFmt numFmtId="203" formatCode="0.0000"/>
    <numFmt numFmtId="204" formatCode="_(&quot;R$ &quot;* #,##0_);_(&quot;R$ &quot;* \(#,##0\);_(&quot;R$ &quot;* &quot;-&quot;_);_(@_)"/>
    <numFmt numFmtId="205" formatCode="_(* #,##0_);_(* \(#,##0\);_(* &quot;-&quot;_);_(@_)"/>
    <numFmt numFmtId="206" formatCode="[$-416]dddd\,\ d&quot; de &quot;mmmm&quot; de &quot;yyyy"/>
    <numFmt numFmtId="207" formatCode="#,##0.00_ ;[Red]\-#,##0.00\ "/>
    <numFmt numFmtId="208" formatCode="&quot;R$&quot;\ #,##0.000"/>
    <numFmt numFmtId="209" formatCode="_-* #,##0.00000_-;\-* #,##0.00000_-;_-* &quot;-&quot;??_-;_-@_-"/>
    <numFmt numFmtId="210" formatCode="_-* #,##0.00000_-;\-* #,##0.00000_-;_-* &quot;-&quot;?????_-;_-@_-"/>
    <numFmt numFmtId="211" formatCode="_-[$R$-416]\ * #,##0.00_-;\-[$R$-416]\ * #,##0.00_-;_-[$R$-416]\ * &quot;-&quot;??_-;_-@_-"/>
    <numFmt numFmtId="212" formatCode="0.00000"/>
    <numFmt numFmtId="213" formatCode="&quot;Sim&quot;;&quot;Sim&quot;;&quot;Não&quot;"/>
    <numFmt numFmtId="214" formatCode="&quot;Verdadeiro&quot;;&quot;Verdadeiro&quot;;&quot;Falso&quot;"/>
    <numFmt numFmtId="215" formatCode="&quot;Ativado&quot;;&quot;Ativado&quot;;&quot;Desativado&quot;"/>
    <numFmt numFmtId="216" formatCode="[$€-2]\ #,##0.00_);[Red]\([$€-2]\ #,##0.00\)"/>
    <numFmt numFmtId="217" formatCode="_-* #,##0.000_-;\-* #,##0.000_-;_-* &quot;-&quot;???_-;_-@_-"/>
    <numFmt numFmtId="218" formatCode="0.000%"/>
  </numFmts>
  <fonts count="7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11"/>
      <name val="Arial"/>
      <family val="2"/>
    </font>
    <font>
      <b/>
      <sz val="14"/>
      <name val="Arial"/>
      <family val="2"/>
    </font>
    <font>
      <b/>
      <sz val="12"/>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sz val="10"/>
      <color indexed="8"/>
      <name val="Arial"/>
      <family val="2"/>
    </font>
    <font>
      <u val="single"/>
      <sz val="11"/>
      <color indexed="12"/>
      <name val="Calibri"/>
      <family val="2"/>
    </font>
    <font>
      <sz val="1"/>
      <color indexed="8"/>
      <name val="Courier"/>
      <family val="3"/>
    </font>
    <font>
      <sz val="10"/>
      <name val="MS Sans Serif"/>
      <family val="2"/>
    </font>
    <font>
      <sz val="10"/>
      <name val="Courier"/>
      <family val="3"/>
    </font>
    <font>
      <b/>
      <sz val="8"/>
      <name val="Times New Roman"/>
      <family val="1"/>
    </font>
    <font>
      <b/>
      <sz val="1"/>
      <color indexed="8"/>
      <name val="Courier"/>
      <family val="3"/>
    </font>
    <font>
      <sz val="10"/>
      <name val="Calibri"/>
      <family val="2"/>
    </font>
    <font>
      <u val="single"/>
      <sz val="10"/>
      <color indexed="12"/>
      <name val="Arial"/>
      <family val="2"/>
    </font>
    <font>
      <u val="single"/>
      <sz val="10"/>
      <color indexed="20"/>
      <name val="Arial"/>
      <family val="2"/>
    </font>
    <font>
      <sz val="9"/>
      <color indexed="10"/>
      <name val="Geneva"/>
      <family val="2"/>
    </font>
    <font>
      <sz val="12"/>
      <name val="Times New Roman"/>
      <family val="1"/>
    </font>
    <font>
      <b/>
      <sz val="11"/>
      <color indexed="10"/>
      <name val="Calibri"/>
      <family val="2"/>
    </font>
    <font>
      <sz val="1"/>
      <color indexed="8"/>
      <name val="Courier New"/>
      <family val="3"/>
    </font>
    <font>
      <sz val="1"/>
      <color indexed="16"/>
      <name val="Courier New"/>
      <family val="3"/>
    </font>
    <font>
      <b/>
      <sz val="18"/>
      <name val="Times New Roman"/>
      <family val="1"/>
    </font>
    <font>
      <b/>
      <sz val="8"/>
      <name val="Arial"/>
      <family val="2"/>
    </font>
    <font>
      <i/>
      <sz val="8"/>
      <color indexed="12"/>
      <name val="Arial"/>
      <family val="2"/>
    </font>
    <font>
      <b/>
      <sz val="1"/>
      <color indexed="16"/>
      <name val="Courier New"/>
      <family val="3"/>
    </font>
    <font>
      <b/>
      <sz val="15"/>
      <color indexed="62"/>
      <name val="Calibri"/>
      <family val="2"/>
    </font>
    <font>
      <b/>
      <sz val="13"/>
      <color indexed="62"/>
      <name val="Calibri"/>
      <family val="2"/>
    </font>
    <font>
      <b/>
      <sz val="11"/>
      <color indexed="62"/>
      <name val="Calibri"/>
      <family val="2"/>
    </font>
    <font>
      <sz val="11"/>
      <color indexed="19"/>
      <name val="Calibri"/>
      <family val="2"/>
    </font>
    <font>
      <sz val="10"/>
      <name val="Times New Roman"/>
      <family val="1"/>
    </font>
    <font>
      <sz val="1"/>
      <color indexed="18"/>
      <name val="Courier New"/>
      <family val="3"/>
    </font>
    <font>
      <b/>
      <sz val="9"/>
      <name val="Times New Roman"/>
      <family val="1"/>
    </font>
    <font>
      <b/>
      <sz val="18"/>
      <color indexed="62"/>
      <name val="Cambria"/>
      <family val="2"/>
    </font>
    <font>
      <b/>
      <sz val="1"/>
      <color indexed="8"/>
      <name val="Courier New"/>
      <family val="3"/>
    </font>
    <font>
      <b/>
      <sz val="10"/>
      <name val="Calibri"/>
      <family val="2"/>
    </font>
    <font>
      <sz val="10"/>
      <color indexed="10"/>
      <name val="Calibri"/>
      <family val="2"/>
    </font>
    <font>
      <i/>
      <sz val="10"/>
      <name val="Arial"/>
      <family val="2"/>
    </font>
    <font>
      <sz val="8"/>
      <color indexed="8"/>
      <name val="Courier New"/>
      <family val="3"/>
    </font>
    <font>
      <sz val="14"/>
      <color indexed="8"/>
      <name val="Calibri"/>
      <family val="2"/>
    </font>
    <font>
      <sz val="10"/>
      <color indexed="10"/>
      <name val="Arial"/>
      <family val="2"/>
    </font>
    <font>
      <u val="single"/>
      <sz val="10"/>
      <color theme="10"/>
      <name val="Arial"/>
      <family val="2"/>
    </font>
    <font>
      <u val="single"/>
      <sz val="10"/>
      <color theme="11"/>
      <name val="Arial"/>
      <family val="2"/>
    </font>
    <font>
      <sz val="11"/>
      <color theme="1"/>
      <name val="Calibri"/>
      <family val="2"/>
    </font>
    <font>
      <sz val="14"/>
      <color theme="1"/>
      <name val="Calibri"/>
      <family val="2"/>
    </font>
    <font>
      <b/>
      <sz val="18"/>
      <color theme="3"/>
      <name val="Cambria"/>
      <family val="2"/>
    </font>
    <font>
      <sz val="11"/>
      <color rgb="FFFF0000"/>
      <name val="Calibri"/>
      <family val="2"/>
    </font>
    <font>
      <sz val="10"/>
      <color rgb="FFFF0000"/>
      <name val="Arial"/>
      <family val="2"/>
    </font>
  </fonts>
  <fills count="5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55"/>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10"/>
      </bottom>
    </border>
    <border>
      <left/>
      <right/>
      <top/>
      <bottom style="thick">
        <color indexed="62"/>
      </bottom>
    </border>
    <border>
      <left/>
      <right/>
      <top/>
      <bottom style="thick">
        <color indexed="56"/>
      </bottom>
    </border>
    <border>
      <left/>
      <right/>
      <top/>
      <bottom style="thick">
        <color indexed="22"/>
      </bottom>
    </border>
    <border>
      <left/>
      <right/>
      <top/>
      <bottom style="thick">
        <color indexed="27"/>
      </bottom>
    </border>
    <border>
      <left/>
      <right/>
      <top/>
      <bottom style="medium">
        <color indexed="30"/>
      </bottom>
    </border>
    <border>
      <left/>
      <right/>
      <top/>
      <bottom style="medium">
        <color indexed="27"/>
      </bottom>
    </border>
    <border>
      <left/>
      <right/>
      <top/>
      <bottom style="medium">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thin"/>
      <top style="double"/>
      <bottom>
        <color indexed="63"/>
      </bottom>
    </border>
    <border>
      <left style="thin">
        <color indexed="8"/>
      </left>
      <right style="thin">
        <color indexed="8"/>
      </right>
      <top style="thin">
        <color indexed="8"/>
      </top>
      <bottom style="thin">
        <color indexed="8"/>
      </bottom>
    </border>
    <border>
      <left/>
      <right/>
      <top/>
      <bottom style="thick">
        <color indexed="49"/>
      </bottom>
    </border>
    <border>
      <left/>
      <right/>
      <top/>
      <bottom style="medium">
        <color indexed="49"/>
      </bottom>
    </border>
    <border>
      <left/>
      <right/>
      <top style="thin">
        <color indexed="62"/>
      </top>
      <bottom style="double">
        <color indexed="62"/>
      </bottom>
    </border>
    <border>
      <left/>
      <right/>
      <top style="thin">
        <color indexed="56"/>
      </top>
      <bottom style="double">
        <color indexed="56"/>
      </bottom>
    </border>
    <border>
      <left/>
      <right/>
      <top style="thin">
        <color indexed="49"/>
      </top>
      <bottom style="double">
        <color indexed="49"/>
      </bottom>
    </border>
    <border>
      <left style="medium"/>
      <right/>
      <top style="medium"/>
      <bottom style="medium"/>
    </border>
    <border>
      <left style="medium"/>
      <right style="medium"/>
      <top style="medium"/>
      <bottom style="medium"/>
    </border>
    <border>
      <left/>
      <right/>
      <top style="medium"/>
      <bottom style="medium"/>
    </border>
    <border>
      <left style="medium"/>
      <right/>
      <top/>
      <bottom/>
    </border>
    <border>
      <left style="medium"/>
      <right/>
      <top/>
      <bottom style="medium"/>
    </border>
    <border>
      <left/>
      <right/>
      <top/>
      <bottom style="medium"/>
    </border>
    <border>
      <left style="medium"/>
      <right style="medium"/>
      <top style="medium"/>
      <bottom/>
    </border>
    <border>
      <left style="thin"/>
      <right style="medium"/>
      <top style="thin"/>
      <bottom style="thin"/>
    </border>
    <border>
      <left style="thin"/>
      <right style="thin"/>
      <top style="thin"/>
      <bottom style="thin"/>
    </border>
    <border>
      <left style="thin"/>
      <right style="thin"/>
      <top style="medium"/>
      <bottom style="thin"/>
    </border>
    <border>
      <left style="medium"/>
      <right/>
      <top style="medium"/>
      <botto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right style="medium"/>
      <top style="medium"/>
      <bottom/>
    </border>
    <border>
      <left/>
      <right/>
      <top style="medium"/>
      <bottom/>
    </border>
    <border>
      <left/>
      <right style="medium"/>
      <top/>
      <bottom/>
    </border>
    <border>
      <left/>
      <right style="medium"/>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right style="medium"/>
      <top style="medium"/>
      <bottom style="medium"/>
    </border>
    <border>
      <left style="medium"/>
      <right style="thin"/>
      <top style="thin"/>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border>
    <border>
      <left style="medium"/>
      <right style="thin"/>
      <top style="medium"/>
      <bottom/>
    </border>
    <border>
      <left style="thin"/>
      <right style="thin"/>
      <top/>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thin"/>
      <right style="medium"/>
      <top/>
      <bottom style="thin"/>
    </border>
    <border>
      <left style="medium"/>
      <right style="thin"/>
      <top>
        <color indexed="63"/>
      </top>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color indexed="63"/>
      </bottom>
    </border>
    <border>
      <left>
        <color indexed="63"/>
      </left>
      <right style="medium"/>
      <top style="thin"/>
      <bottom style="medium"/>
    </border>
    <border>
      <left>
        <color indexed="63"/>
      </left>
      <right style="medium"/>
      <top style="medium"/>
      <bottom style="thin"/>
    </border>
    <border>
      <left style="medium"/>
      <right>
        <color indexed="63"/>
      </right>
      <top style="thin"/>
      <bottom style="medium"/>
    </border>
    <border>
      <left style="medium"/>
      <right style="medium"/>
      <top/>
      <bottom style="thin"/>
    </border>
    <border>
      <left style="medium"/>
      <right>
        <color indexed="63"/>
      </right>
      <top>
        <color indexed="63"/>
      </top>
      <bottom style="thin"/>
    </border>
    <border>
      <left>
        <color indexed="63"/>
      </left>
      <right>
        <color indexed="63"/>
      </right>
      <top style="thin"/>
      <bottom>
        <color indexed="63"/>
      </bottom>
    </border>
    <border>
      <left style="medium"/>
      <right style="medium"/>
      <top style="thin"/>
      <bottom>
        <color indexed="63"/>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167" fontId="2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187"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187"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7" fontId="1" fillId="10" borderId="0" applyNumberFormat="0" applyBorder="0" applyAlignment="0" applyProtection="0"/>
    <xf numFmtId="187"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187"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187"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187"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187"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187"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7"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5"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15"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8"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187" fontId="2" fillId="7"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5"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44"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40" borderId="0" applyNumberFormat="0" applyBorder="0" applyAlignment="0" applyProtection="0"/>
    <xf numFmtId="0" fontId="0" fillId="0" borderId="0" applyNumberFormat="0" applyBorder="0" applyAlignment="0">
      <protection/>
    </xf>
    <xf numFmtId="0" fontId="9" fillId="5" borderId="0" applyNumberFormat="0" applyBorder="0" applyAlignment="0" applyProtection="0"/>
    <xf numFmtId="187" fontId="9"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87" fontId="9" fillId="6" borderId="0" applyNumberFormat="0" applyBorder="0" applyAlignment="0" applyProtection="0"/>
    <xf numFmtId="0" fontId="9" fillId="12" borderId="0" applyNumberFormat="0" applyBorder="0" applyAlignment="0" applyProtection="0"/>
    <xf numFmtId="37" fontId="20" fillId="0" borderId="0" applyFill="0" applyBorder="0">
      <alignment horizontal="left"/>
      <protection/>
    </xf>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8" borderId="0" applyNumberFormat="0" applyBorder="0" applyAlignment="0" applyProtection="0"/>
    <xf numFmtId="0" fontId="4" fillId="27" borderId="1" applyNumberFormat="0" applyAlignment="0" applyProtection="0"/>
    <xf numFmtId="187" fontId="4" fillId="19"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187" fontId="4" fillId="19" borderId="1" applyNumberFormat="0" applyAlignment="0" applyProtection="0"/>
    <xf numFmtId="0" fontId="42" fillId="18" borderId="1" applyNumberFormat="0" applyAlignment="0" applyProtection="0"/>
    <xf numFmtId="0" fontId="4" fillId="27" borderId="1" applyNumberFormat="0" applyAlignment="0" applyProtection="0"/>
    <xf numFmtId="0" fontId="4" fillId="19" borderId="1" applyNumberFormat="0" applyAlignment="0" applyProtection="0"/>
    <xf numFmtId="0" fontId="4" fillId="27" borderId="1" applyNumberFormat="0" applyAlignment="0" applyProtection="0"/>
    <xf numFmtId="0" fontId="42" fillId="18" borderId="1" applyNumberFormat="0" applyAlignment="0" applyProtection="0"/>
    <xf numFmtId="0" fontId="42" fillId="18" borderId="1" applyNumberFormat="0" applyAlignment="0" applyProtection="0"/>
    <xf numFmtId="0" fontId="42" fillId="18" borderId="1" applyNumberFormat="0" applyAlignment="0" applyProtection="0"/>
    <xf numFmtId="0" fontId="42"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27" borderId="1" applyNumberFormat="0" applyAlignment="0" applyProtection="0"/>
    <xf numFmtId="187" fontId="4" fillId="27" borderId="1" applyNumberFormat="0" applyAlignment="0" applyProtection="0"/>
    <xf numFmtId="187" fontId="40" fillId="0" borderId="0">
      <alignment/>
      <protection/>
    </xf>
    <xf numFmtId="187" fontId="40" fillId="0" borderId="0">
      <alignment/>
      <protection/>
    </xf>
    <xf numFmtId="187" fontId="40" fillId="0" borderId="0">
      <alignment/>
      <protection/>
    </xf>
    <xf numFmtId="187" fontId="4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187" fontId="5" fillId="4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5" fillId="46" borderId="2" applyNumberFormat="0" applyAlignment="0" applyProtection="0"/>
    <xf numFmtId="187"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187" fontId="5" fillId="47" borderId="2" applyNumberFormat="0" applyAlignment="0" applyProtection="0"/>
    <xf numFmtId="182" fontId="32" fillId="0" borderId="0">
      <alignment/>
      <protection locked="0"/>
    </xf>
    <xf numFmtId="38" fontId="0" fillId="0" borderId="0" applyFill="0" applyBorder="0" applyAlignment="0" applyProtection="0"/>
    <xf numFmtId="182" fontId="43" fillId="0" borderId="0">
      <alignment/>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43" fillId="0" borderId="0">
      <alignment/>
      <protection locked="0"/>
    </xf>
    <xf numFmtId="182" fontId="43" fillId="0" borderId="0">
      <alignment/>
      <protection locked="0"/>
    </xf>
    <xf numFmtId="182" fontId="43"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77" fontId="32" fillId="0" borderId="0">
      <alignment/>
      <protection locked="0"/>
    </xf>
    <xf numFmtId="188" fontId="44" fillId="0" borderId="0">
      <alignment/>
      <protection locked="0"/>
    </xf>
    <xf numFmtId="177" fontId="43" fillId="0" borderId="0">
      <alignment/>
      <protection locked="0"/>
    </xf>
    <xf numFmtId="0" fontId="45" fillId="0" borderId="0" applyNumberFormat="0" applyFill="0" applyBorder="0">
      <alignment horizontal="left" vertical="center"/>
      <protection locked="0"/>
    </xf>
    <xf numFmtId="183" fontId="32" fillId="0" borderId="0">
      <alignment/>
      <protection locked="0"/>
    </xf>
    <xf numFmtId="189" fontId="0" fillId="0" borderId="0">
      <alignment horizontal="center"/>
      <protection/>
    </xf>
    <xf numFmtId="190" fontId="0" fillId="0" borderId="0" applyFill="0" applyBorder="0" applyAlignment="0" applyProtection="0"/>
    <xf numFmtId="183" fontId="43" fillId="0" borderId="0">
      <alignment/>
      <protection locked="0"/>
    </xf>
    <xf numFmtId="183" fontId="43"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4" fontId="32" fillId="0" borderId="0">
      <alignment/>
      <protection locked="0"/>
    </xf>
    <xf numFmtId="188" fontId="44" fillId="0" borderId="0">
      <alignment/>
      <protection locked="0"/>
    </xf>
    <xf numFmtId="184" fontId="43" fillId="0" borderId="0">
      <alignment/>
      <protection locked="0"/>
    </xf>
    <xf numFmtId="0" fontId="32" fillId="0" borderId="0">
      <alignment/>
      <protection locked="0"/>
    </xf>
    <xf numFmtId="0" fontId="43" fillId="0" borderId="0">
      <alignment/>
      <protection locked="0"/>
    </xf>
    <xf numFmtId="0" fontId="46" fillId="48" borderId="0" applyNumberFormat="0" applyBorder="0">
      <alignment horizontal="center" vertical="center"/>
      <protection/>
    </xf>
    <xf numFmtId="0" fontId="47" fillId="0" borderId="0" applyNumberFormat="0" applyFill="0" applyBorder="0" applyProtection="0">
      <alignment horizontal="left"/>
    </xf>
    <xf numFmtId="0" fontId="43" fillId="0" borderId="0">
      <alignment/>
      <protection locked="0"/>
    </xf>
    <xf numFmtId="0" fontId="32" fillId="0" borderId="0">
      <alignment/>
      <protection locked="0"/>
    </xf>
    <xf numFmtId="188" fontId="44" fillId="0" borderId="0">
      <alignment/>
      <protection locked="0"/>
    </xf>
    <xf numFmtId="0" fontId="43" fillId="0" borderId="0">
      <alignment/>
      <protection locked="0"/>
    </xf>
    <xf numFmtId="0" fontId="2" fillId="37"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187" fontId="2" fillId="40"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187" fontId="2" fillId="4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187" fontId="2" fillId="30" borderId="0" applyNumberFormat="0" applyBorder="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187" fontId="7" fillId="14" borderId="1" applyNumberFormat="0" applyAlignment="0" applyProtection="0"/>
    <xf numFmtId="0" fontId="0" fillId="0" borderId="0" applyFill="0" applyBorder="0" applyAlignment="0">
      <protection/>
    </xf>
    <xf numFmtId="0" fontId="0" fillId="0" borderId="0">
      <alignment/>
      <protection/>
    </xf>
    <xf numFmtId="0" fontId="0" fillId="0" borderId="0">
      <alignment/>
      <protection/>
    </xf>
    <xf numFmtId="0" fontId="3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0" fillId="0" borderId="0" applyFill="0" applyBorder="0" applyAlignment="0" applyProtection="0"/>
    <xf numFmtId="191" fontId="0" fillId="0" borderId="0" applyFill="0" applyBorder="0" applyAlignment="0" applyProtection="0"/>
    <xf numFmtId="192" fontId="0" fillId="0" borderId="0" applyFill="0" applyBorder="0" applyAlignment="0" applyProtection="0"/>
    <xf numFmtId="0" fontId="0" fillId="0" borderId="0" applyFill="0" applyBorder="0" applyAlignment="0" applyProtection="0"/>
    <xf numFmtId="0" fontId="8" fillId="0" borderId="0">
      <alignment/>
      <protection/>
    </xf>
    <xf numFmtId="187" fontId="1" fillId="0" borderId="0">
      <alignment/>
      <protection/>
    </xf>
    <xf numFmtId="187" fontId="1" fillId="0" borderId="0">
      <alignment/>
      <protection/>
    </xf>
    <xf numFmtId="187" fontId="1" fillId="0" borderId="0">
      <alignment/>
      <protection/>
    </xf>
    <xf numFmtId="187" fontId="8"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187" fontId="8" fillId="0" borderId="0">
      <alignment/>
      <protection/>
    </xf>
    <xf numFmtId="187" fontId="1" fillId="0" borderId="0">
      <alignment/>
      <protection/>
    </xf>
    <xf numFmtId="0" fontId="13" fillId="0" borderId="0" applyNumberFormat="0" applyFill="0" applyBorder="0" applyAlignment="0" applyProtection="0"/>
    <xf numFmtId="18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178" fontId="32" fillId="0" borderId="0">
      <alignment/>
      <protection locked="0"/>
    </xf>
    <xf numFmtId="188" fontId="44" fillId="0" borderId="0">
      <alignment/>
      <protection locked="0"/>
    </xf>
    <xf numFmtId="178" fontId="43" fillId="0" borderId="0">
      <alignment/>
      <protection locked="0"/>
    </xf>
    <xf numFmtId="178" fontId="32" fillId="0" borderId="0">
      <alignment/>
      <protection locked="0"/>
    </xf>
    <xf numFmtId="178" fontId="43" fillId="0" borderId="0">
      <alignment/>
      <protection locked="0"/>
    </xf>
    <xf numFmtId="0" fontId="39" fillId="0" borderId="0" applyNumberFormat="0" applyFill="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15" borderId="0" applyNumberFormat="0" applyBorder="0" applyAlignment="0" applyProtection="0"/>
    <xf numFmtId="0" fontId="20" fillId="18" borderId="0" applyNumberFormat="0" applyBorder="0" applyAlignment="0" applyProtection="0"/>
    <xf numFmtId="0" fontId="24" fillId="0" borderId="0">
      <alignment horizontal="left"/>
      <protection/>
    </xf>
    <xf numFmtId="0" fontId="14" fillId="0" borderId="0" applyNumberFormat="0" applyFill="0" applyBorder="0" applyAlignment="0" applyProtection="0"/>
    <xf numFmtId="187" fontId="15" fillId="0" borderId="5" applyNumberFormat="0" applyFill="0" applyAlignment="0" applyProtection="0"/>
    <xf numFmtId="0" fontId="14" fillId="0" borderId="0" applyNumberFormat="0" applyFill="0" applyBorder="0" applyAlignment="0" applyProtection="0"/>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14" fillId="0" borderId="0" applyNumberFormat="0" applyFill="0" applyBorder="0" applyAlignment="0" applyProtection="0"/>
    <xf numFmtId="188" fontId="48" fillId="0" borderId="0">
      <alignment/>
      <protection locked="0"/>
    </xf>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0" fontId="49" fillId="0" borderId="6"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6" fillId="0" borderId="7" applyNumberFormat="0" applyFill="0" applyAlignment="0" applyProtection="0"/>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16" fillId="0" borderId="7" applyNumberFormat="0" applyFill="0" applyAlignment="0" applyProtection="0"/>
    <xf numFmtId="188" fontId="48" fillId="0" borderId="0">
      <alignment/>
      <protection locked="0"/>
    </xf>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50" fillId="0" borderId="8"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51" fillId="0" borderId="10" applyNumberFormat="0" applyFill="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187" fontId="9" fillId="5" borderId="0" applyNumberFormat="0" applyBorder="0" applyAlignment="0" applyProtection="0"/>
    <xf numFmtId="0" fontId="8" fillId="0" borderId="0">
      <alignment/>
      <protection/>
    </xf>
    <xf numFmtId="0" fontId="7" fillId="14" borderId="1" applyNumberFormat="0" applyAlignment="0" applyProtection="0"/>
    <xf numFmtId="0" fontId="20" fillId="18" borderId="0" applyNumberFormat="0" applyBorder="0" applyAlignment="0" applyProtection="0"/>
    <xf numFmtId="187" fontId="7" fillId="17"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187" fontId="7" fillId="17" borderId="1" applyNumberFormat="0" applyAlignment="0" applyProtection="0"/>
    <xf numFmtId="0" fontId="7" fillId="24" borderId="1" applyNumberFormat="0" applyAlignment="0" applyProtection="0"/>
    <xf numFmtId="179" fontId="0" fillId="49" borderId="0" applyBorder="0">
      <alignment horizontal="right"/>
      <protection/>
    </xf>
    <xf numFmtId="0" fontId="20" fillId="0" borderId="0" applyNumberFormat="0" applyFill="0" applyBorder="0">
      <alignment horizontal="center" vertical="top"/>
      <protection locked="0"/>
    </xf>
    <xf numFmtId="0" fontId="6" fillId="0" borderId="3" applyNumberFormat="0" applyFill="0" applyAlignment="0" applyProtection="0"/>
    <xf numFmtId="187"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12" fillId="0" borderId="4" applyNumberFormat="0" applyFill="0" applyAlignment="0" applyProtection="0"/>
    <xf numFmtId="0" fontId="0" fillId="0" borderId="0">
      <alignment/>
      <protection/>
    </xf>
    <xf numFmtId="0" fontId="8" fillId="0" borderId="0">
      <alignment/>
      <protection/>
    </xf>
    <xf numFmtId="0" fontId="0" fillId="0" borderId="0" applyNumberFormat="0" applyFill="0" applyBorder="0">
      <alignment horizontal="center" vertical="top" wrapText="1"/>
      <protection hidden="1" locked="0"/>
    </xf>
    <xf numFmtId="0" fontId="22" fillId="0" borderId="11">
      <alignment/>
      <protection/>
    </xf>
    <xf numFmtId="168" fontId="0" fillId="0" borderId="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3" fontId="1" fillId="0" borderId="0" applyFill="0" applyBorder="0" applyAlignment="0" applyProtection="0"/>
    <xf numFmtId="168" fontId="0" fillId="0" borderId="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94"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5"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93" fontId="1" fillId="0" borderId="0" applyFill="0" applyBorder="0" applyAlignment="0" applyProtection="0"/>
    <xf numFmtId="18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81" fontId="33" fillId="0" borderId="0" applyFont="0" applyFill="0" applyBorder="0" applyAlignment="0" applyProtection="0"/>
    <xf numFmtId="193" fontId="1"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65" fontId="0" fillId="0" borderId="0" applyFont="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65" fontId="1"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193" fontId="1" fillId="0" borderId="0" applyFill="0" applyBorder="0" applyAlignment="0" applyProtection="0"/>
    <xf numFmtId="3" fontId="0" fillId="0" borderId="0">
      <alignment/>
      <protection/>
    </xf>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187"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52" fillId="24" borderId="0" applyNumberFormat="0" applyBorder="0" applyAlignment="0" applyProtection="0"/>
    <xf numFmtId="19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0" fontId="0" fillId="0" borderId="0">
      <alignment/>
      <protection/>
    </xf>
    <xf numFmtId="4" fontId="0" fillId="0" borderId="0">
      <alignment/>
      <protection/>
    </xf>
    <xf numFmtId="4"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187" fontId="8" fillId="0" borderId="0">
      <alignment/>
      <protection/>
    </xf>
    <xf numFmtId="179" fontId="34" fillId="0" borderId="0">
      <alignment/>
      <protection/>
    </xf>
    <xf numFmtId="0" fontId="1" fillId="0" borderId="0">
      <alignment/>
      <protection/>
    </xf>
    <xf numFmtId="0" fontId="1" fillId="0" borderId="0">
      <alignment/>
      <protection/>
    </xf>
    <xf numFmtId="0" fontId="53" fillId="0" borderId="0">
      <alignment/>
      <protection/>
    </xf>
    <xf numFmtId="179" fontId="8" fillId="0" borderId="0">
      <alignment/>
      <protection/>
    </xf>
    <xf numFmtId="179" fontId="8" fillId="0" borderId="0">
      <alignment/>
      <protection/>
    </xf>
    <xf numFmtId="18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187" fontId="0" fillId="0" borderId="0">
      <alignment vertical="center"/>
      <protection/>
    </xf>
    <xf numFmtId="0" fontId="41" fillId="0" borderId="0">
      <alignment/>
      <protection/>
    </xf>
    <xf numFmtId="0" fontId="41" fillId="0" borderId="0">
      <alignment/>
      <protection/>
    </xf>
    <xf numFmtId="187" fontId="0" fillId="0" borderId="0">
      <alignment vertical="center"/>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187" fontId="0" fillId="0" borderId="0">
      <alignment vertical="center"/>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8" fillId="0" borderId="0">
      <alignment/>
      <protection/>
    </xf>
    <xf numFmtId="0" fontId="66" fillId="0" borderId="0">
      <alignment/>
      <protection/>
    </xf>
    <xf numFmtId="0" fontId="8" fillId="0" borderId="0">
      <alignment/>
      <protection/>
    </xf>
    <xf numFmtId="0" fontId="34" fillId="0" borderId="0">
      <alignment/>
      <protection/>
    </xf>
    <xf numFmtId="187" fontId="0"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 fillId="0" borderId="0">
      <alignment/>
      <protection/>
    </xf>
    <xf numFmtId="0" fontId="1" fillId="0" borderId="0">
      <alignment/>
      <protection/>
    </xf>
    <xf numFmtId="187"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187"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11" fillId="27" borderId="13" applyNumberFormat="0" applyAlignment="0" applyProtection="0"/>
    <xf numFmtId="187"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19" borderId="13" applyNumberFormat="0" applyAlignment="0" applyProtection="0"/>
    <xf numFmtId="0" fontId="11" fillId="18" borderId="13" applyNumberFormat="0" applyAlignment="0" applyProtection="0"/>
    <xf numFmtId="0" fontId="0" fillId="52" borderId="0" applyNumberFormat="0" applyBorder="0" applyAlignment="0" applyProtection="0"/>
    <xf numFmtId="186" fontId="32" fillId="0" borderId="0">
      <alignment/>
      <protection locked="0"/>
    </xf>
    <xf numFmtId="10" fontId="0" fillId="0" borderId="0" applyFill="0" applyBorder="0" applyAlignment="0" applyProtection="0"/>
    <xf numFmtId="186" fontId="43" fillId="0" borderId="0">
      <alignment/>
      <protection locked="0"/>
    </xf>
    <xf numFmtId="186" fontId="43"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8" fontId="44" fillId="0" borderId="0">
      <alignment/>
      <protection locked="0"/>
    </xf>
    <xf numFmtId="186" fontId="32" fillId="0" borderId="0">
      <alignment/>
      <protection locked="0"/>
    </xf>
    <xf numFmtId="186" fontId="43" fillId="0" borderId="0">
      <alignment/>
      <protection locked="0"/>
    </xf>
    <xf numFmtId="0" fontId="35" fillId="0" borderId="14"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1" fillId="0" borderId="0" applyNumberFormat="0" applyBorder="0" applyAlignment="0">
      <protection/>
    </xf>
    <xf numFmtId="182" fontId="32" fillId="0" borderId="0">
      <alignment/>
      <protection locked="0"/>
    </xf>
    <xf numFmtId="182" fontId="4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99" fontId="20" fillId="0" borderId="0" applyFill="0" applyBorder="0">
      <alignment horizontal="center"/>
      <protection/>
    </xf>
    <xf numFmtId="4" fontId="41" fillId="0" borderId="0" applyBorder="0">
      <alignment horizontal="left" vertical="top" wrapText="1"/>
      <protection/>
    </xf>
    <xf numFmtId="37" fontId="20" fillId="0" borderId="0">
      <alignment horizontal="right"/>
      <protection locked="0"/>
    </xf>
    <xf numFmtId="9" fontId="0" fillId="0" borderId="0" applyBorder="0">
      <alignment horizontal="right"/>
      <protection locked="0"/>
    </xf>
    <xf numFmtId="173" fontId="20" fillId="0" borderId="0" applyFill="0" applyBorder="0">
      <alignment horizontal="right"/>
      <protection locked="0"/>
    </xf>
    <xf numFmtId="0" fontId="11" fillId="27"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27" borderId="13" applyNumberFormat="0" applyAlignment="0" applyProtection="0"/>
    <xf numFmtId="188" fontId="54" fillId="0" borderId="0">
      <alignment/>
      <protection locked="0"/>
    </xf>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20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77"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77"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0"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78"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37" fontId="20" fillId="0" borderId="0" applyFill="0" applyBorder="0">
      <alignment horizontal="right"/>
      <protection locked="0"/>
    </xf>
    <xf numFmtId="0" fontId="0" fillId="0" borderId="0">
      <alignment/>
      <protection/>
    </xf>
    <xf numFmtId="0" fontId="22" fillId="0" borderId="0">
      <alignment/>
      <protection/>
    </xf>
    <xf numFmtId="0" fontId="55" fillId="27" borderId="15">
      <alignment wrapText="1"/>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56" fillId="0" borderId="0" applyFill="0" applyBorder="0" applyAlignment="0" applyProtection="0"/>
    <xf numFmtId="4" fontId="14" fillId="0" borderId="0" applyFill="0" applyBorder="0" applyAlignment="0" applyProtection="0"/>
    <xf numFmtId="4" fontId="15" fillId="0" borderId="5"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9" fillId="0" borderId="16" applyNumberFormat="0" applyFill="0" applyAlignment="0" applyProtection="0"/>
    <xf numFmtId="0" fontId="49" fillId="0" borderId="17" applyNumberFormat="0" applyFill="0" applyAlignment="0" applyProtection="0"/>
    <xf numFmtId="187" fontId="15"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187" fontId="49" fillId="0" borderId="16"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0"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1" fillId="0" borderId="1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0" borderId="0">
      <alignment/>
      <protection locked="0"/>
    </xf>
    <xf numFmtId="0" fontId="57" fillId="0" borderId="0">
      <alignment/>
      <protection locked="0"/>
    </xf>
    <xf numFmtId="0" fontId="36" fillId="0" borderId="0">
      <alignment/>
      <protection locked="0"/>
    </xf>
    <xf numFmtId="0" fontId="57" fillId="0" borderId="0">
      <alignment/>
      <protection locked="0"/>
    </xf>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20"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187" fontId="18" fillId="0" borderId="18" applyNumberFormat="0" applyFill="0" applyAlignment="0" applyProtection="0"/>
    <xf numFmtId="167" fontId="0" fillId="0" borderId="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1"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cellStyleXfs>
  <cellXfs count="485">
    <xf numFmtId="0" fontId="0" fillId="0" borderId="0" xfId="0" applyAlignment="1">
      <alignment/>
    </xf>
    <xf numFmtId="0" fontId="0" fillId="0" borderId="0" xfId="1550" applyFont="1" applyAlignment="1">
      <alignment vertical="center"/>
      <protection/>
    </xf>
    <xf numFmtId="4" fontId="19" fillId="0" borderId="0" xfId="1805" applyNumberFormat="1" applyFont="1" applyFill="1" applyBorder="1" applyAlignment="1">
      <alignment vertical="center" wrapText="1"/>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1805" applyNumberFormat="1" applyFont="1" applyFill="1" applyBorder="1" applyAlignment="1">
      <alignment horizontal="right" vertical="center" wrapText="1"/>
      <protection/>
    </xf>
    <xf numFmtId="0" fontId="21" fillId="0" borderId="0" xfId="1550" applyFont="1" applyAlignment="1" applyProtection="1">
      <alignment vertical="center"/>
      <protection locked="0"/>
    </xf>
    <xf numFmtId="0" fontId="0" fillId="0" borderId="0" xfId="1550" applyFont="1" applyAlignment="1" applyProtection="1">
      <alignment vertical="center"/>
      <protection locked="0"/>
    </xf>
    <xf numFmtId="0" fontId="0" fillId="0" borderId="0" xfId="1550" applyFont="1" applyFill="1" applyAlignment="1">
      <alignment vertical="center"/>
      <protection/>
    </xf>
    <xf numFmtId="0" fontId="0" fillId="0" borderId="0" xfId="1636" applyFont="1" applyAlignment="1">
      <alignment vertical="center"/>
      <protection/>
    </xf>
    <xf numFmtId="0" fontId="0" fillId="0" borderId="0" xfId="1711" applyFont="1" applyAlignment="1" applyProtection="1">
      <alignment horizontal="center" vertical="center" wrapText="1"/>
      <protection/>
    </xf>
    <xf numFmtId="0" fontId="27" fillId="0" borderId="0" xfId="1711" applyFont="1">
      <alignment/>
      <protection/>
    </xf>
    <xf numFmtId="169" fontId="27" fillId="0" borderId="0" xfId="1711" applyNumberFormat="1" applyFont="1">
      <alignment/>
      <protection/>
    </xf>
    <xf numFmtId="0" fontId="19" fillId="19" borderId="21" xfId="0" applyFont="1" applyFill="1" applyBorder="1" applyAlignment="1" applyProtection="1">
      <alignment horizontal="center" vertical="center" wrapText="1"/>
      <protection/>
    </xf>
    <xf numFmtId="0" fontId="19" fillId="19" borderId="22" xfId="0" applyFont="1" applyFill="1" applyBorder="1" applyAlignment="1" applyProtection="1">
      <alignment horizontal="center" vertical="center" wrapText="1"/>
      <protection/>
    </xf>
    <xf numFmtId="0" fontId="19" fillId="19" borderId="23" xfId="0" applyFont="1" applyFill="1" applyBorder="1" applyAlignment="1" applyProtection="1">
      <alignment horizontal="center" vertical="center" wrapText="1"/>
      <protection/>
    </xf>
    <xf numFmtId="0" fontId="19" fillId="19" borderId="21" xfId="1711" applyFont="1" applyFill="1" applyBorder="1" applyAlignment="1" applyProtection="1">
      <alignment horizontal="center" vertical="center" wrapText="1"/>
      <protection/>
    </xf>
    <xf numFmtId="0" fontId="19" fillId="19" borderId="22" xfId="1711" applyFont="1" applyFill="1" applyBorder="1" applyAlignment="1" applyProtection="1">
      <alignment horizontal="center" vertical="center" wrapText="1"/>
      <protection/>
    </xf>
    <xf numFmtId="0" fontId="19" fillId="19" borderId="23" xfId="1711" applyFont="1" applyFill="1" applyBorder="1" applyAlignment="1" applyProtection="1">
      <alignment horizontal="center" vertical="center" wrapText="1"/>
      <protection/>
    </xf>
    <xf numFmtId="4" fontId="19" fillId="19" borderId="22" xfId="1711" applyNumberFormat="1" applyFont="1" applyFill="1" applyBorder="1" applyAlignment="1">
      <alignment horizontal="center" vertical="center"/>
      <protection/>
    </xf>
    <xf numFmtId="169" fontId="19" fillId="19" borderId="23" xfId="1711" applyNumberFormat="1" applyFont="1" applyFill="1" applyBorder="1" applyAlignment="1" applyProtection="1">
      <alignment horizontal="center" vertical="center" wrapText="1"/>
      <protection/>
    </xf>
    <xf numFmtId="169" fontId="19" fillId="19" borderId="22" xfId="1711" applyNumberFormat="1" applyFont="1" applyFill="1" applyBorder="1" applyAlignment="1" applyProtection="1">
      <alignment horizontal="center" vertical="center" wrapText="1"/>
      <protection/>
    </xf>
    <xf numFmtId="167" fontId="19" fillId="19" borderId="22" xfId="2338" applyFont="1" applyFill="1" applyBorder="1" applyAlignment="1" applyProtection="1">
      <alignment horizontal="center" vertical="center" wrapText="1"/>
      <protection/>
    </xf>
    <xf numFmtId="168" fontId="19" fillId="19" borderId="23" xfId="1337" applyFont="1" applyFill="1" applyBorder="1" applyAlignment="1" applyProtection="1">
      <alignment horizontal="center" vertical="center" wrapText="1"/>
      <protection/>
    </xf>
    <xf numFmtId="165" fontId="19" fillId="19" borderId="22" xfId="1337" applyNumberFormat="1" applyFont="1" applyFill="1" applyBorder="1" applyAlignment="1" applyProtection="1">
      <alignment horizontal="center" vertical="center" wrapText="1"/>
      <protection/>
    </xf>
    <xf numFmtId="4" fontId="23" fillId="0" borderId="0" xfId="1805" applyNumberFormat="1" applyFont="1" applyFill="1" applyBorder="1" applyAlignment="1">
      <alignment vertical="center" wrapText="1"/>
      <protection/>
    </xf>
    <xf numFmtId="0" fontId="27" fillId="0" borderId="0" xfId="1711" applyFont="1" applyAlignment="1">
      <alignment horizontal="center"/>
      <protection/>
    </xf>
    <xf numFmtId="10" fontId="24" fillId="0" borderId="0" xfId="0" applyNumberFormat="1" applyFont="1" applyFill="1" applyBorder="1" applyAlignment="1">
      <alignment vertical="center" wrapText="1"/>
    </xf>
    <xf numFmtId="10" fontId="24" fillId="0" borderId="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174"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74" fontId="0" fillId="0" borderId="26" xfId="0" applyNumberFormat="1" applyFont="1" applyFill="1" applyBorder="1" applyAlignment="1">
      <alignment vertical="center"/>
    </xf>
    <xf numFmtId="10"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27" fillId="0" borderId="0" xfId="1711" applyFont="1" applyFill="1">
      <alignment/>
      <protection/>
    </xf>
    <xf numFmtId="0" fontId="0" fillId="0" borderId="0" xfId="0" applyFill="1" applyBorder="1" applyAlignment="1">
      <alignment horizontal="center"/>
    </xf>
    <xf numFmtId="0" fontId="21" fillId="53" borderId="0" xfId="1550" applyFont="1" applyFill="1" applyAlignment="1" applyProtection="1">
      <alignment vertical="center"/>
      <protection locked="0"/>
    </xf>
    <xf numFmtId="0" fontId="0" fillId="0" borderId="0" xfId="0" applyFill="1" applyBorder="1" applyAlignment="1">
      <alignment horizontal="center" vertical="center"/>
    </xf>
    <xf numFmtId="0" fontId="0" fillId="0" borderId="0" xfId="0" applyAlignment="1">
      <alignment horizontal="center" vertical="center"/>
    </xf>
    <xf numFmtId="3" fontId="19" fillId="19" borderId="22" xfId="1713" applyNumberFormat="1" applyFont="1" applyFill="1" applyBorder="1" applyAlignment="1">
      <alignment horizontal="center" vertical="center" wrapText="1"/>
      <protection/>
    </xf>
    <xf numFmtId="3" fontId="19" fillId="19" borderId="27" xfId="1713" applyNumberFormat="1" applyFont="1" applyFill="1" applyBorder="1" applyAlignment="1">
      <alignment horizontal="center" vertical="center" wrapText="1"/>
      <protection/>
    </xf>
    <xf numFmtId="0" fontId="19" fillId="0" borderId="0" xfId="0" applyFont="1" applyBorder="1" applyAlignment="1" applyProtection="1">
      <alignment horizontal="center" vertical="center" wrapText="1"/>
      <protection/>
    </xf>
    <xf numFmtId="0" fontId="19" fillId="19" borderId="27" xfId="1550" applyNumberFormat="1" applyFont="1" applyFill="1" applyBorder="1" applyAlignment="1">
      <alignment horizontal="center" vertical="center"/>
      <protection/>
    </xf>
    <xf numFmtId="0" fontId="19" fillId="19" borderId="27" xfId="1711" applyFont="1" applyFill="1" applyBorder="1" applyAlignment="1" applyProtection="1">
      <alignment horizontal="center" vertical="center" wrapText="1"/>
      <protection/>
    </xf>
    <xf numFmtId="0" fontId="0" fillId="0" borderId="0" xfId="0" applyBorder="1" applyAlignment="1">
      <alignment/>
    </xf>
    <xf numFmtId="0" fontId="0" fillId="0" borderId="0" xfId="0" applyFill="1" applyAlignment="1">
      <alignment/>
    </xf>
    <xf numFmtId="4" fontId="19" fillId="19" borderId="27" xfId="1550" applyNumberFormat="1" applyFont="1" applyFill="1" applyBorder="1" applyAlignment="1">
      <alignment horizontal="center" vertical="center"/>
      <protection/>
    </xf>
    <xf numFmtId="172" fontId="24" fillId="0" borderId="28" xfId="1804" applyNumberFormat="1" applyFont="1" applyFill="1" applyBorder="1" applyAlignment="1">
      <alignment vertical="center" wrapText="1"/>
      <protection/>
    </xf>
    <xf numFmtId="0" fontId="19" fillId="0" borderId="27" xfId="0" applyFont="1" applyFill="1" applyBorder="1" applyAlignment="1">
      <alignment horizontal="center" vertical="center" wrapText="1"/>
    </xf>
    <xf numFmtId="0" fontId="0" fillId="54" borderId="29" xfId="0" applyFont="1" applyFill="1" applyBorder="1" applyAlignment="1">
      <alignment horizontal="center" vertical="center"/>
    </xf>
    <xf numFmtId="172" fontId="0" fillId="0" borderId="30" xfId="2358" applyNumberFormat="1" applyFont="1" applyFill="1" applyBorder="1" applyAlignment="1">
      <alignment horizontal="center" vertical="center" wrapText="1"/>
    </xf>
    <xf numFmtId="172" fontId="0" fillId="0" borderId="29" xfId="2358" applyNumberFormat="1" applyFont="1" applyFill="1" applyBorder="1" applyAlignment="1">
      <alignment horizontal="center" vertical="center" wrapText="1"/>
    </xf>
    <xf numFmtId="4" fontId="19" fillId="27" borderId="31" xfId="1550" applyNumberFormat="1" applyFont="1" applyFill="1" applyBorder="1" applyAlignment="1">
      <alignment horizontal="center" vertical="center" wrapText="1"/>
      <protection/>
    </xf>
    <xf numFmtId="4" fontId="0" fillId="54" borderId="29" xfId="2358" applyNumberFormat="1" applyFont="1" applyFill="1" applyBorder="1" applyAlignment="1">
      <alignment horizontal="center" vertical="center"/>
    </xf>
    <xf numFmtId="172" fontId="0" fillId="0" borderId="28" xfId="2358" applyNumberFormat="1" applyFont="1" applyFill="1" applyBorder="1" applyAlignment="1">
      <alignment horizontal="center" vertical="center" wrapText="1"/>
    </xf>
    <xf numFmtId="172" fontId="0" fillId="0" borderId="32" xfId="2358" applyNumberFormat="1" applyFont="1" applyFill="1" applyBorder="1" applyAlignment="1">
      <alignment horizontal="center" vertical="center" wrapText="1"/>
    </xf>
    <xf numFmtId="0" fontId="27" fillId="0" borderId="0" xfId="1711" applyFont="1" applyAlignment="1">
      <alignment horizontal="center" vertical="center"/>
      <protection/>
    </xf>
    <xf numFmtId="167" fontId="19" fillId="19" borderId="22" xfId="2338" applyNumberFormat="1" applyFont="1" applyFill="1" applyBorder="1" applyAlignment="1" applyProtection="1">
      <alignment horizontal="center" vertical="center" wrapText="1"/>
      <protection/>
    </xf>
    <xf numFmtId="167" fontId="0" fillId="0" borderId="0" xfId="0" applyNumberFormat="1" applyAlignment="1">
      <alignment horizontal="center"/>
    </xf>
    <xf numFmtId="0" fontId="19" fillId="47" borderId="25" xfId="0" applyFont="1" applyFill="1" applyBorder="1" applyAlignment="1">
      <alignment vertical="center"/>
    </xf>
    <xf numFmtId="172" fontId="0" fillId="0" borderId="33" xfId="1404" applyNumberFormat="1" applyFont="1" applyFill="1" applyBorder="1" applyAlignment="1">
      <alignment horizontal="center" vertical="center"/>
    </xf>
    <xf numFmtId="172" fontId="0" fillId="0" borderId="27" xfId="1404" applyNumberFormat="1" applyFont="1" applyFill="1" applyBorder="1" applyAlignment="1">
      <alignment horizontal="center" vertical="center"/>
    </xf>
    <xf numFmtId="172" fontId="0" fillId="0" borderId="34" xfId="1404"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173" fontId="0" fillId="0" borderId="31" xfId="1898" applyNumberFormat="1" applyFont="1" applyFill="1" applyBorder="1" applyAlignment="1">
      <alignment horizontal="center" vertical="center"/>
    </xf>
    <xf numFmtId="173" fontId="0" fillId="0" borderId="35" xfId="1898" applyNumberFormat="1" applyFont="1" applyFill="1" applyBorder="1" applyAlignment="1">
      <alignment horizontal="center" vertical="center"/>
    </xf>
    <xf numFmtId="172" fontId="0" fillId="0" borderId="25" xfId="1404" applyNumberFormat="1" applyFont="1" applyFill="1" applyBorder="1" applyAlignment="1">
      <alignment horizontal="center" vertical="center"/>
    </xf>
    <xf numFmtId="172" fontId="0" fillId="0" borderId="24" xfId="1404" applyNumberFormat="1" applyFont="1" applyFill="1" applyBorder="1" applyAlignment="1">
      <alignment horizontal="center" vertical="center"/>
    </xf>
    <xf numFmtId="175" fontId="0" fillId="0" borderId="24" xfId="0" applyNumberFormat="1" applyFont="1" applyFill="1" applyBorder="1" applyAlignment="1">
      <alignment horizontal="center" vertical="center"/>
    </xf>
    <xf numFmtId="172" fontId="0" fillId="0" borderId="31" xfId="1404" applyNumberFormat="1" applyFont="1" applyFill="1" applyBorder="1" applyAlignment="1">
      <alignment horizontal="center" vertical="center"/>
    </xf>
    <xf numFmtId="0" fontId="0" fillId="47" borderId="31" xfId="0" applyFill="1" applyBorder="1" applyAlignment="1">
      <alignment/>
    </xf>
    <xf numFmtId="0" fontId="0" fillId="47" borderId="24" xfId="0" applyFill="1" applyBorder="1" applyAlignment="1">
      <alignment/>
    </xf>
    <xf numFmtId="0" fontId="0" fillId="0" borderId="36" xfId="0" applyBorder="1" applyAlignment="1">
      <alignment/>
    </xf>
    <xf numFmtId="0" fontId="0" fillId="0" borderId="35" xfId="0" applyBorder="1" applyAlignment="1">
      <alignment/>
    </xf>
    <xf numFmtId="173" fontId="0" fillId="0" borderId="27" xfId="1898" applyNumberFormat="1" applyFont="1" applyFill="1" applyBorder="1" applyAlignment="1">
      <alignment horizontal="center" vertical="center"/>
    </xf>
    <xf numFmtId="0" fontId="0" fillId="0" borderId="31" xfId="0" applyFont="1" applyFill="1" applyBorder="1" applyAlignment="1">
      <alignment vertical="center"/>
    </xf>
    <xf numFmtId="0" fontId="0" fillId="0" borderId="36" xfId="0" applyFont="1" applyFill="1" applyBorder="1" applyAlignment="1">
      <alignment vertical="center"/>
    </xf>
    <xf numFmtId="174" fontId="0" fillId="0" borderId="36" xfId="0" applyNumberFormat="1" applyFont="1" applyFill="1" applyBorder="1" applyAlignment="1">
      <alignment vertical="center"/>
    </xf>
    <xf numFmtId="10" fontId="0" fillId="0" borderId="36"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Border="1" applyAlignment="1">
      <alignment/>
    </xf>
    <xf numFmtId="0" fontId="0" fillId="0" borderId="26" xfId="0" applyBorder="1" applyAlignment="1">
      <alignment/>
    </xf>
    <xf numFmtId="0" fontId="0" fillId="0" borderId="38" xfId="0" applyBorder="1" applyAlignment="1">
      <alignment/>
    </xf>
    <xf numFmtId="10" fontId="24" fillId="0" borderId="24" xfId="0" applyNumberFormat="1" applyFont="1" applyFill="1" applyBorder="1" applyAlignment="1">
      <alignment vertical="center" wrapText="1"/>
    </xf>
    <xf numFmtId="0" fontId="0" fillId="0" borderId="24" xfId="0" applyBorder="1" applyAlignment="1">
      <alignment/>
    </xf>
    <xf numFmtId="0" fontId="0" fillId="0" borderId="29" xfId="0" applyFont="1" applyBorder="1" applyAlignment="1">
      <alignment horizontal="justify" vertical="center" wrapText="1"/>
    </xf>
    <xf numFmtId="175" fontId="0" fillId="0" borderId="33" xfId="0" applyNumberFormat="1" applyFont="1" applyFill="1" applyBorder="1" applyAlignment="1">
      <alignment horizontal="center" vertical="center"/>
    </xf>
    <xf numFmtId="0" fontId="19" fillId="0" borderId="27" xfId="1552" applyNumberFormat="1" applyFont="1" applyFill="1" applyBorder="1" applyAlignment="1">
      <alignment horizontal="left" vertical="center" wrapText="1"/>
      <protection/>
    </xf>
    <xf numFmtId="168" fontId="0" fillId="0" borderId="32" xfId="1348" applyNumberFormat="1" applyFont="1" applyBorder="1" applyAlignment="1">
      <alignment horizontal="center" vertical="center"/>
    </xf>
    <xf numFmtId="168" fontId="0" fillId="0" borderId="28" xfId="1348" applyNumberFormat="1" applyFont="1" applyBorder="1" applyAlignment="1">
      <alignment horizontal="center" vertical="center"/>
    </xf>
    <xf numFmtId="4" fontId="0" fillId="54" borderId="39" xfId="2358" applyNumberFormat="1" applyFont="1" applyFill="1" applyBorder="1" applyAlignment="1">
      <alignment horizontal="center" vertical="center"/>
    </xf>
    <xf numFmtId="168" fontId="0" fillId="0" borderId="40" xfId="1348" applyNumberFormat="1" applyFont="1" applyBorder="1" applyAlignment="1">
      <alignment horizontal="center" vertical="center"/>
    </xf>
    <xf numFmtId="0" fontId="0" fillId="0" borderId="41" xfId="1802" applyFont="1" applyFill="1" applyBorder="1" applyAlignment="1">
      <alignment horizontal="center" vertical="center" wrapText="1"/>
      <protection/>
    </xf>
    <xf numFmtId="0" fontId="0" fillId="0" borderId="42" xfId="1802" applyFont="1" applyFill="1" applyBorder="1" applyAlignment="1">
      <alignment horizontal="center" vertical="center" wrapText="1"/>
      <protection/>
    </xf>
    <xf numFmtId="172" fontId="0" fillId="0" borderId="37" xfId="1404" applyNumberFormat="1" applyFont="1" applyFill="1" applyBorder="1" applyAlignment="1">
      <alignment horizontal="center" vertical="center"/>
    </xf>
    <xf numFmtId="173" fontId="0" fillId="0" borderId="36" xfId="1898" applyNumberFormat="1" applyFont="1" applyFill="1" applyBorder="1" applyAlignment="1">
      <alignment horizontal="center" vertical="center"/>
    </xf>
    <xf numFmtId="172" fontId="0" fillId="0" borderId="26" xfId="1404" applyNumberFormat="1" applyFont="1" applyFill="1" applyBorder="1" applyAlignment="1">
      <alignment horizontal="center" vertical="center"/>
    </xf>
    <xf numFmtId="167" fontId="30" fillId="55" borderId="29" xfId="2079" applyNumberFormat="1" applyFont="1" applyFill="1" applyBorder="1" applyAlignment="1" applyProtection="1">
      <alignment horizontal="center" vertical="center"/>
      <protection/>
    </xf>
    <xf numFmtId="0" fontId="0" fillId="0" borderId="0" xfId="1636" applyFont="1" applyAlignment="1">
      <alignment horizontal="center" vertical="center"/>
      <protection/>
    </xf>
    <xf numFmtId="4" fontId="19" fillId="0" borderId="0" xfId="1805" applyNumberFormat="1" applyFont="1" applyFill="1" applyBorder="1" applyAlignment="1">
      <alignment horizontal="center" vertical="center" wrapText="1"/>
      <protection/>
    </xf>
    <xf numFmtId="49" fontId="23" fillId="0" borderId="0" xfId="1805" applyNumberFormat="1" applyFont="1" applyFill="1" applyBorder="1" applyAlignment="1">
      <alignment horizontal="center" vertical="center" wrapText="1"/>
      <protection/>
    </xf>
    <xf numFmtId="49" fontId="19" fillId="0" borderId="0" xfId="1805" applyNumberFormat="1" applyFont="1" applyFill="1" applyBorder="1" applyAlignment="1">
      <alignment horizontal="center" vertical="center" wrapText="1"/>
      <protection/>
    </xf>
    <xf numFmtId="175" fontId="0" fillId="0" borderId="33" xfId="0" applyNumberFormat="1" applyFont="1" applyFill="1" applyBorder="1" applyAlignment="1">
      <alignment vertical="center"/>
    </xf>
    <xf numFmtId="175" fontId="0" fillId="0" borderId="37" xfId="0" applyNumberFormat="1" applyFont="1" applyFill="1" applyBorder="1" applyAlignment="1">
      <alignment vertical="center"/>
    </xf>
    <xf numFmtId="3" fontId="19" fillId="19" borderId="21" xfId="1713" applyNumberFormat="1" applyFont="1" applyFill="1" applyBorder="1" applyAlignment="1">
      <alignment horizontal="center" vertical="center" wrapText="1"/>
      <protection/>
    </xf>
    <xf numFmtId="3" fontId="19" fillId="19" borderId="23" xfId="1713" applyNumberFormat="1" applyFont="1" applyFill="1" applyBorder="1" applyAlignment="1">
      <alignment horizontal="center" vertical="center" wrapText="1"/>
      <protection/>
    </xf>
    <xf numFmtId="169" fontId="19" fillId="19" borderId="23" xfId="1713" applyNumberFormat="1" applyFont="1" applyFill="1" applyBorder="1" applyAlignment="1" applyProtection="1">
      <alignment horizontal="center" vertical="center" wrapText="1"/>
      <protection/>
    </xf>
    <xf numFmtId="169" fontId="19" fillId="19" borderId="43" xfId="1713" applyNumberFormat="1" applyFont="1" applyFill="1" applyBorder="1" applyAlignment="1" applyProtection="1">
      <alignment horizontal="center" vertical="center" wrapText="1"/>
      <protection/>
    </xf>
    <xf numFmtId="164" fontId="58" fillId="0" borderId="0" xfId="0" applyNumberFormat="1" applyFont="1" applyFill="1" applyBorder="1" applyAlignment="1">
      <alignment horizontal="center" vertical="center" wrapText="1"/>
    </xf>
    <xf numFmtId="172" fontId="24" fillId="0" borderId="32" xfId="1804" applyNumberFormat="1" applyFont="1" applyFill="1" applyBorder="1" applyAlignment="1">
      <alignment vertical="center" wrapText="1"/>
      <protection/>
    </xf>
    <xf numFmtId="0" fontId="0" fillId="0" borderId="0" xfId="0" applyFont="1" applyFill="1" applyBorder="1" applyAlignment="1">
      <alignment vertical="justify"/>
    </xf>
    <xf numFmtId="0" fontId="0" fillId="0" borderId="0" xfId="0" applyFill="1" applyBorder="1" applyAlignment="1">
      <alignment horizontal="right"/>
    </xf>
    <xf numFmtId="167" fontId="0" fillId="0" borderId="0" xfId="0" applyNumberFormat="1" applyFill="1" applyBorder="1" applyAlignment="1">
      <alignment horizontal="center"/>
    </xf>
    <xf numFmtId="4" fontId="24" fillId="0" borderId="29" xfId="1804" applyNumberFormat="1" applyFont="1" applyFill="1" applyBorder="1" applyAlignment="1">
      <alignment horizontal="left" vertical="center" wrapText="1"/>
      <protection/>
    </xf>
    <xf numFmtId="3" fontId="24" fillId="0" borderId="29" xfId="1804" applyNumberFormat="1" applyFont="1" applyFill="1" applyBorder="1" applyAlignment="1">
      <alignment horizontal="left" vertical="center" wrapText="1"/>
      <protection/>
    </xf>
    <xf numFmtId="0" fontId="24" fillId="0" borderId="41" xfId="1804" applyFont="1" applyFill="1" applyBorder="1" applyAlignment="1">
      <alignment horizontal="center" vertical="center" wrapText="1"/>
      <protection/>
    </xf>
    <xf numFmtId="4" fontId="24" fillId="0" borderId="30" xfId="1804" applyNumberFormat="1" applyFont="1" applyFill="1" applyBorder="1" applyAlignment="1">
      <alignment horizontal="left" vertical="center" wrapText="1"/>
      <protection/>
    </xf>
    <xf numFmtId="0" fontId="24" fillId="0" borderId="42" xfId="1804" applyFont="1" applyFill="1" applyBorder="1" applyAlignment="1">
      <alignment horizontal="center" vertical="center" wrapText="1"/>
      <protection/>
    </xf>
    <xf numFmtId="0" fontId="24" fillId="0" borderId="44" xfId="1804" applyFont="1" applyFill="1" applyBorder="1" applyAlignment="1">
      <alignment horizontal="center" vertical="center" wrapText="1"/>
      <protection/>
    </xf>
    <xf numFmtId="0" fontId="0" fillId="0" borderId="29" xfId="0" applyFont="1" applyFill="1" applyBorder="1" applyAlignment="1">
      <alignment horizontal="justify" vertical="center" wrapText="1"/>
    </xf>
    <xf numFmtId="0" fontId="0" fillId="0" borderId="0" xfId="0" applyFill="1" applyAlignment="1">
      <alignment vertical="center"/>
    </xf>
    <xf numFmtId="172" fontId="0" fillId="0" borderId="45" xfId="0" applyNumberFormat="1" applyFont="1" applyFill="1" applyBorder="1" applyAlignment="1">
      <alignment horizontal="center" vertical="center"/>
    </xf>
    <xf numFmtId="172" fontId="19" fillId="0" borderId="46" xfId="0" applyNumberFormat="1" applyFont="1" applyFill="1" applyBorder="1" applyAlignment="1">
      <alignment horizontal="center" vertical="center"/>
    </xf>
    <xf numFmtId="173" fontId="0" fillId="0" borderId="47" xfId="0" applyNumberFormat="1" applyFont="1" applyFill="1" applyBorder="1" applyAlignment="1">
      <alignment horizontal="center" vertical="center"/>
    </xf>
    <xf numFmtId="172" fontId="0" fillId="0" borderId="45" xfId="1404" applyNumberFormat="1" applyFont="1" applyFill="1" applyBorder="1" applyAlignment="1">
      <alignment horizontal="center" vertical="center"/>
    </xf>
    <xf numFmtId="173" fontId="19" fillId="0" borderId="48" xfId="0" applyNumberFormat="1" applyFont="1" applyFill="1" applyBorder="1" applyAlignment="1">
      <alignment horizontal="center" vertical="center"/>
    </xf>
    <xf numFmtId="172" fontId="19" fillId="0" borderId="46" xfId="1404" applyNumberFormat="1" applyFont="1" applyFill="1" applyBorder="1" applyAlignment="1">
      <alignment horizontal="center" vertical="center"/>
    </xf>
    <xf numFmtId="0" fontId="61" fillId="0" borderId="0" xfId="0" applyFont="1" applyAlignment="1">
      <alignment/>
    </xf>
    <xf numFmtId="0" fontId="0" fillId="0" borderId="0" xfId="0" applyAlignment="1">
      <alignment vertical="center"/>
    </xf>
    <xf numFmtId="0" fontId="0" fillId="0" borderId="29" xfId="0" applyFill="1" applyBorder="1" applyAlignment="1">
      <alignment horizontal="center" vertical="center"/>
    </xf>
    <xf numFmtId="0" fontId="19" fillId="0" borderId="27" xfId="1552" applyFont="1" applyFill="1" applyBorder="1" applyAlignment="1">
      <alignment horizontal="left" vertical="center" wrapText="1"/>
      <protection/>
    </xf>
    <xf numFmtId="0" fontId="19" fillId="0" borderId="27" xfId="1802" applyFont="1" applyFill="1" applyBorder="1" applyAlignment="1">
      <alignment horizontal="center" vertical="center" wrapText="1"/>
      <protection/>
    </xf>
    <xf numFmtId="0" fontId="0" fillId="0" borderId="29" xfId="1552" applyFont="1" applyFill="1" applyBorder="1" applyAlignment="1">
      <alignment horizontal="justify" vertical="center" wrapText="1"/>
      <protection/>
    </xf>
    <xf numFmtId="0" fontId="0" fillId="0" borderId="0" xfId="0" applyFont="1" applyFill="1" applyAlignment="1">
      <alignment/>
    </xf>
    <xf numFmtId="0" fontId="0" fillId="0" borderId="0" xfId="1711" applyFont="1" applyAlignment="1" applyProtection="1">
      <alignment horizontal="center" vertical="center" wrapText="1"/>
      <protection/>
    </xf>
    <xf numFmtId="0" fontId="0" fillId="0" borderId="0" xfId="1550" applyFont="1" applyFill="1" applyAlignment="1">
      <alignment vertical="center"/>
      <protection/>
    </xf>
    <xf numFmtId="0" fontId="37" fillId="0" borderId="0" xfId="1711" applyFont="1">
      <alignment/>
      <protection/>
    </xf>
    <xf numFmtId="0" fontId="0" fillId="0" borderId="41" xfId="1712" applyFont="1" applyFill="1" applyBorder="1" applyAlignment="1">
      <alignment horizontal="center" vertical="center" wrapText="1"/>
      <protection/>
    </xf>
    <xf numFmtId="0" fontId="30" fillId="55" borderId="30" xfId="1552" applyFont="1" applyFill="1" applyBorder="1" applyAlignment="1">
      <alignment horizontal="justify" vertical="center" wrapText="1"/>
      <protection/>
    </xf>
    <xf numFmtId="172" fontId="0" fillId="0" borderId="30" xfId="1337" applyNumberFormat="1" applyFont="1" applyFill="1" applyBorder="1" applyAlignment="1">
      <alignment horizontal="center" vertical="center" wrapText="1"/>
    </xf>
    <xf numFmtId="0" fontId="59" fillId="0" borderId="0" xfId="1711" applyFont="1">
      <alignment/>
      <protection/>
    </xf>
    <xf numFmtId="0" fontId="0" fillId="0" borderId="42" xfId="1712" applyFont="1" applyFill="1" applyBorder="1" applyAlignment="1">
      <alignment horizontal="center" vertical="center" wrapText="1"/>
      <protection/>
    </xf>
    <xf numFmtId="0" fontId="30" fillId="55" borderId="29" xfId="1552" applyFont="1" applyFill="1" applyBorder="1" applyAlignment="1">
      <alignment horizontal="justify" vertical="center" wrapText="1"/>
      <protection/>
    </xf>
    <xf numFmtId="172" fontId="0" fillId="0" borderId="29" xfId="1337" applyNumberFormat="1" applyFont="1" applyFill="1" applyBorder="1" applyAlignment="1">
      <alignment horizontal="center" vertical="center" wrapText="1"/>
    </xf>
    <xf numFmtId="172" fontId="0" fillId="54" borderId="29" xfId="1337" applyNumberFormat="1" applyFont="1" applyFill="1" applyBorder="1" applyAlignment="1">
      <alignment horizontal="center" vertical="center"/>
    </xf>
    <xf numFmtId="0" fontId="37" fillId="0" borderId="0" xfId="1711" applyFont="1" applyFill="1">
      <alignment/>
      <protection/>
    </xf>
    <xf numFmtId="0" fontId="0" fillId="0" borderId="44" xfId="1712" applyFont="1" applyFill="1" applyBorder="1" applyAlignment="1">
      <alignment horizontal="center" vertical="center" wrapText="1"/>
      <protection/>
    </xf>
    <xf numFmtId="172" fontId="0" fillId="54" borderId="39" xfId="1337" applyNumberFormat="1" applyFont="1" applyFill="1" applyBorder="1" applyAlignment="1">
      <alignment horizontal="center" vertical="center"/>
    </xf>
    <xf numFmtId="169" fontId="0" fillId="0" borderId="29" xfId="1552" applyNumberFormat="1" applyFont="1" applyFill="1" applyBorder="1" applyAlignment="1">
      <alignment horizontal="center" vertical="center"/>
      <protection/>
    </xf>
    <xf numFmtId="172" fontId="0" fillId="0" borderId="29" xfId="1344" applyNumberFormat="1" applyFont="1" applyFill="1" applyBorder="1" applyAlignment="1" applyProtection="1">
      <alignment horizontal="center" vertical="center" wrapText="1"/>
      <protection/>
    </xf>
    <xf numFmtId="0" fontId="0" fillId="0" borderId="29" xfId="1552" applyNumberFormat="1" applyFont="1" applyFill="1" applyBorder="1" applyAlignment="1">
      <alignment horizontal="left" vertical="center" wrapText="1"/>
      <protection/>
    </xf>
    <xf numFmtId="0" fontId="37" fillId="0" borderId="0" xfId="1711" applyFont="1" applyAlignment="1">
      <alignment horizontal="center"/>
      <protection/>
    </xf>
    <xf numFmtId="169" fontId="37" fillId="0" borderId="0" xfId="1711" applyNumberFormat="1" applyFont="1">
      <alignment/>
      <protection/>
    </xf>
    <xf numFmtId="0" fontId="0" fillId="0" borderId="29"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4" fontId="0" fillId="0" borderId="30" xfId="0" applyNumberFormat="1"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xf>
    <xf numFmtId="0" fontId="37" fillId="0" borderId="0" xfId="1550" applyFont="1" applyFill="1" applyAlignment="1">
      <alignment vertical="center"/>
      <protection/>
    </xf>
    <xf numFmtId="0" fontId="37" fillId="0" borderId="0" xfId="1711" applyFont="1" applyFill="1">
      <alignment/>
      <protection/>
    </xf>
    <xf numFmtId="0" fontId="0" fillId="0" borderId="39" xfId="0" applyFont="1" applyBorder="1" applyAlignment="1">
      <alignment horizontal="justify" vertical="center" wrapText="1"/>
    </xf>
    <xf numFmtId="0" fontId="0" fillId="54" borderId="39" xfId="0" applyFont="1" applyFill="1" applyBorder="1" applyAlignment="1">
      <alignment horizontal="center" vertical="center"/>
    </xf>
    <xf numFmtId="0" fontId="0" fillId="0" borderId="30" xfId="0" applyFill="1" applyBorder="1" applyAlignment="1">
      <alignment horizontal="justify" wrapText="1"/>
    </xf>
    <xf numFmtId="0" fontId="0" fillId="0" borderId="30" xfId="0" applyFill="1" applyBorder="1" applyAlignment="1">
      <alignment horizontal="center" vertical="center"/>
    </xf>
    <xf numFmtId="4" fontId="0" fillId="0" borderId="30" xfId="0" applyNumberFormat="1" applyFont="1" applyFill="1" applyBorder="1" applyAlignment="1">
      <alignment horizontal="right" vertical="center"/>
    </xf>
    <xf numFmtId="0" fontId="0" fillId="0" borderId="29" xfId="0" applyFill="1" applyBorder="1" applyAlignment="1">
      <alignment horizontal="justify" wrapText="1"/>
    </xf>
    <xf numFmtId="4" fontId="0" fillId="0" borderId="29" xfId="0" applyNumberFormat="1" applyFont="1" applyFill="1" applyBorder="1" applyAlignment="1">
      <alignment horizontal="right" vertical="center"/>
    </xf>
    <xf numFmtId="0" fontId="0" fillId="0" borderId="49" xfId="0" applyFill="1" applyBorder="1" applyAlignment="1">
      <alignment horizontal="justify" wrapText="1"/>
    </xf>
    <xf numFmtId="0" fontId="0" fillId="0" borderId="49" xfId="0" applyFill="1" applyBorder="1" applyAlignment="1">
      <alignment horizontal="center" vertical="center"/>
    </xf>
    <xf numFmtId="4" fontId="0" fillId="0" borderId="29" xfId="2342" applyNumberFormat="1" applyFont="1" applyFill="1" applyBorder="1" applyAlignment="1" applyProtection="1">
      <alignment vertical="center"/>
      <protection/>
    </xf>
    <xf numFmtId="2" fontId="0" fillId="0" borderId="29" xfId="0" applyNumberFormat="1" applyFont="1" applyFill="1" applyBorder="1" applyAlignment="1">
      <alignment horizontal="right" vertical="center"/>
    </xf>
    <xf numFmtId="4" fontId="0" fillId="0" borderId="39" xfId="2342" applyNumberFormat="1" applyFont="1" applyFill="1" applyBorder="1" applyAlignment="1" applyProtection="1">
      <alignment vertical="center"/>
      <protection/>
    </xf>
    <xf numFmtId="0" fontId="0" fillId="0" borderId="41" xfId="1552" applyNumberFormat="1" applyFont="1" applyFill="1" applyBorder="1" applyAlignment="1">
      <alignment horizontal="center" vertical="center"/>
      <protection/>
    </xf>
    <xf numFmtId="4" fontId="0" fillId="0" borderId="30" xfId="2342" applyNumberFormat="1" applyFont="1" applyFill="1" applyBorder="1" applyAlignment="1" applyProtection="1">
      <alignment vertical="center"/>
      <protection/>
    </xf>
    <xf numFmtId="0" fontId="0" fillId="0" borderId="42" xfId="1552" applyNumberFormat="1" applyFont="1" applyFill="1" applyBorder="1" applyAlignment="1">
      <alignment horizontal="center" vertical="center"/>
      <protection/>
    </xf>
    <xf numFmtId="0" fontId="0" fillId="0" borderId="29" xfId="0" applyFill="1" applyBorder="1" applyAlignment="1">
      <alignment horizontal="justify" vertical="center" wrapText="1"/>
    </xf>
    <xf numFmtId="2" fontId="0" fillId="0" borderId="49" xfId="0" applyNumberFormat="1" applyFont="1" applyFill="1" applyBorder="1" applyAlignment="1">
      <alignment horizontal="right" vertical="center"/>
    </xf>
    <xf numFmtId="0" fontId="0" fillId="0" borderId="49" xfId="0" applyFill="1" applyBorder="1" applyAlignment="1">
      <alignment horizontal="justify" vertical="center" wrapText="1"/>
    </xf>
    <xf numFmtId="0" fontId="0" fillId="0" borderId="29" xfId="0" applyFont="1" applyFill="1" applyBorder="1" applyAlignment="1">
      <alignment horizontal="justify" wrapText="1"/>
    </xf>
    <xf numFmtId="4" fontId="0" fillId="0" borderId="29" xfId="2342" applyNumberFormat="1" applyFont="1" applyFill="1" applyBorder="1" applyAlignment="1" applyProtection="1">
      <alignment vertical="center"/>
      <protection/>
    </xf>
    <xf numFmtId="4" fontId="0" fillId="0" borderId="29" xfId="0" applyNumberFormat="1" applyFont="1" applyFill="1" applyBorder="1" applyAlignment="1">
      <alignment horizontal="right" vertical="center"/>
    </xf>
    <xf numFmtId="0" fontId="0" fillId="0" borderId="42" xfId="0" applyFill="1" applyBorder="1" applyAlignment="1">
      <alignment horizontal="center" vertical="center"/>
    </xf>
    <xf numFmtId="0" fontId="0" fillId="0" borderId="30" xfId="0" applyFill="1" applyBorder="1" applyAlignment="1">
      <alignment horizontal="justify" vertical="center" wrapText="1"/>
    </xf>
    <xf numFmtId="0" fontId="0" fillId="0" borderId="44" xfId="1552" applyNumberFormat="1" applyFont="1" applyFill="1" applyBorder="1" applyAlignment="1">
      <alignment horizontal="center" vertical="center"/>
      <protection/>
    </xf>
    <xf numFmtId="0" fontId="0" fillId="0" borderId="39" xfId="0" applyFill="1" applyBorder="1" applyAlignment="1">
      <alignment horizontal="justify" vertical="center" wrapText="1"/>
    </xf>
    <xf numFmtId="0" fontId="0" fillId="0" borderId="39" xfId="0" applyFill="1" applyBorder="1" applyAlignment="1">
      <alignment horizontal="center" vertical="center"/>
    </xf>
    <xf numFmtId="4" fontId="0" fillId="0" borderId="39" xfId="0" applyNumberFormat="1" applyFont="1" applyFill="1" applyBorder="1" applyAlignment="1">
      <alignment horizontal="right" vertical="center"/>
    </xf>
    <xf numFmtId="0" fontId="0" fillId="0" borderId="29" xfId="0" applyFill="1" applyBorder="1" applyAlignment="1">
      <alignment vertical="center"/>
    </xf>
    <xf numFmtId="4" fontId="0" fillId="0" borderId="29" xfId="0" applyNumberFormat="1" applyFont="1" applyFill="1" applyBorder="1" applyAlignment="1">
      <alignment horizontal="right" vertical="center" wrapText="1"/>
    </xf>
    <xf numFmtId="0" fontId="0" fillId="0" borderId="50" xfId="1552" applyNumberFormat="1" applyFont="1" applyFill="1" applyBorder="1" applyAlignment="1">
      <alignment horizontal="center" vertical="center"/>
      <protection/>
    </xf>
    <xf numFmtId="0" fontId="0" fillId="0" borderId="51" xfId="0" applyFill="1" applyBorder="1" applyAlignment="1">
      <alignment horizontal="justify" vertical="center" wrapText="1"/>
    </xf>
    <xf numFmtId="0" fontId="0" fillId="0" borderId="51" xfId="0" applyFill="1" applyBorder="1" applyAlignment="1">
      <alignment horizontal="center" vertical="center"/>
    </xf>
    <xf numFmtId="4" fontId="0" fillId="0" borderId="51" xfId="0" applyNumberFormat="1" applyFont="1" applyFill="1" applyBorder="1" applyAlignment="1">
      <alignment horizontal="right" vertical="center"/>
    </xf>
    <xf numFmtId="0" fontId="0" fillId="0" borderId="30" xfId="1552" applyFont="1" applyFill="1" applyBorder="1" applyAlignment="1">
      <alignment horizontal="justify" vertical="center" wrapText="1"/>
      <protection/>
    </xf>
    <xf numFmtId="0" fontId="0" fillId="0" borderId="30" xfId="1552" applyNumberFormat="1" applyFont="1" applyFill="1" applyBorder="1" applyAlignment="1">
      <alignment horizontal="center" vertical="center"/>
      <protection/>
    </xf>
    <xf numFmtId="166" fontId="0" fillId="0" borderId="30" xfId="2011" applyFont="1" applyFill="1" applyBorder="1" applyAlignment="1">
      <alignment horizontal="right" vertical="center"/>
    </xf>
    <xf numFmtId="0" fontId="0" fillId="0" borderId="29" xfId="1552" applyNumberFormat="1" applyFont="1" applyFill="1" applyBorder="1" applyAlignment="1">
      <alignment horizontal="center" vertical="center"/>
      <protection/>
    </xf>
    <xf numFmtId="166" fontId="0" fillId="0" borderId="29" xfId="2011" applyFont="1" applyFill="1" applyBorder="1" applyAlignment="1">
      <alignment horizontal="right" vertical="center"/>
    </xf>
    <xf numFmtId="4" fontId="0" fillId="0" borderId="39" xfId="0" applyNumberFormat="1" applyFont="1" applyFill="1" applyBorder="1" applyAlignment="1">
      <alignment horizontal="center" vertical="center"/>
    </xf>
    <xf numFmtId="0" fontId="0" fillId="0" borderId="51" xfId="0" applyFill="1" applyBorder="1" applyAlignment="1">
      <alignment horizontal="justify" wrapText="1"/>
    </xf>
    <xf numFmtId="0" fontId="0" fillId="0" borderId="30" xfId="1552" applyFont="1" applyFill="1" applyBorder="1" applyAlignment="1">
      <alignment horizontal="center" vertical="center"/>
      <protection/>
    </xf>
    <xf numFmtId="0" fontId="0" fillId="0" borderId="29" xfId="1552" applyFont="1" applyFill="1" applyBorder="1" applyAlignment="1">
      <alignment horizontal="center" vertical="center"/>
      <protection/>
    </xf>
    <xf numFmtId="0" fontId="0" fillId="0" borderId="52" xfId="1552" applyNumberFormat="1" applyFont="1" applyFill="1" applyBorder="1" applyAlignment="1">
      <alignment horizontal="center" vertical="center"/>
      <protection/>
    </xf>
    <xf numFmtId="0" fontId="0" fillId="0" borderId="41" xfId="0" applyFont="1" applyFill="1" applyBorder="1" applyAlignment="1">
      <alignment horizontal="center" vertical="center" wrapText="1"/>
    </xf>
    <xf numFmtId="0" fontId="0" fillId="0" borderId="30" xfId="0" applyFont="1" applyFill="1" applyBorder="1" applyAlignment="1">
      <alignment horizontal="justify" vertical="center" wrapText="1"/>
    </xf>
    <xf numFmtId="165" fontId="0" fillId="0" borderId="32" xfId="1348" applyFont="1" applyFill="1" applyBorder="1" applyAlignment="1" applyProtection="1">
      <alignment vertical="center"/>
      <protection/>
    </xf>
    <xf numFmtId="165" fontId="0" fillId="0" borderId="28" xfId="1348" applyFont="1" applyFill="1" applyBorder="1" applyAlignment="1" applyProtection="1">
      <alignment vertical="center"/>
      <protection/>
    </xf>
    <xf numFmtId="172" fontId="0" fillId="0" borderId="0" xfId="1404" applyNumberFormat="1" applyFont="1" applyFill="1" applyBorder="1" applyAlignment="1">
      <alignment horizontal="center" vertical="center"/>
    </xf>
    <xf numFmtId="172" fontId="19" fillId="0" borderId="0" xfId="1404" applyNumberFormat="1" applyFont="1" applyFill="1" applyBorder="1" applyAlignment="1">
      <alignment horizontal="center" vertical="center"/>
    </xf>
    <xf numFmtId="173" fontId="0" fillId="0" borderId="33" xfId="1404" applyNumberFormat="1" applyFont="1" applyFill="1" applyBorder="1" applyAlignment="1">
      <alignment horizontal="center" vertical="center"/>
    </xf>
    <xf numFmtId="3" fontId="24" fillId="0" borderId="29" xfId="0" applyNumberFormat="1" applyFont="1" applyBorder="1" applyAlignment="1">
      <alignment horizontal="left" vertical="center"/>
    </xf>
    <xf numFmtId="3" fontId="24" fillId="0" borderId="39" xfId="0" applyNumberFormat="1" applyFont="1" applyBorder="1" applyAlignment="1">
      <alignment horizontal="left" vertical="center"/>
    </xf>
    <xf numFmtId="173" fontId="0" fillId="0" borderId="0" xfId="0" applyNumberFormat="1" applyAlignment="1">
      <alignment/>
    </xf>
    <xf numFmtId="4" fontId="0" fillId="0" borderId="29" xfId="0" applyNumberFormat="1" applyFont="1" applyFill="1" applyBorder="1" applyAlignment="1">
      <alignment horizontal="center" vertical="center"/>
    </xf>
    <xf numFmtId="168" fontId="0" fillId="0" borderId="28" xfId="1344" applyFont="1" applyFill="1" applyBorder="1" applyAlignment="1" applyProtection="1">
      <alignment horizontal="right" vertical="center"/>
      <protection/>
    </xf>
    <xf numFmtId="4" fontId="0" fillId="0" borderId="51" xfId="0" applyNumberFormat="1" applyFont="1" applyFill="1" applyBorder="1" applyAlignment="1">
      <alignment horizontal="center" vertical="center"/>
    </xf>
    <xf numFmtId="172" fontId="0" fillId="0" borderId="51" xfId="2342" applyNumberFormat="1" applyFont="1" applyFill="1" applyBorder="1" applyAlignment="1" applyProtection="1">
      <alignment horizontal="center" vertical="center"/>
      <protection/>
    </xf>
    <xf numFmtId="2" fontId="0" fillId="0" borderId="29" xfId="0" applyNumberFormat="1" applyFont="1" applyFill="1" applyBorder="1" applyAlignment="1">
      <alignment horizontal="center" vertical="center"/>
    </xf>
    <xf numFmtId="2" fontId="0" fillId="0" borderId="49" xfId="0" applyNumberFormat="1" applyFont="1" applyFill="1" applyBorder="1" applyAlignment="1">
      <alignment horizontal="center" vertical="center"/>
    </xf>
    <xf numFmtId="172" fontId="0" fillId="0" borderId="30" xfId="2342" applyNumberFormat="1" applyFont="1" applyFill="1" applyBorder="1" applyAlignment="1" applyProtection="1">
      <alignment vertical="center"/>
      <protection/>
    </xf>
    <xf numFmtId="172" fontId="0" fillId="0" borderId="29" xfId="2342" applyNumberFormat="1" applyFont="1" applyFill="1" applyBorder="1" applyAlignment="1" applyProtection="1">
      <alignment vertical="center"/>
      <protection/>
    </xf>
    <xf numFmtId="172" fontId="0" fillId="0" borderId="49" xfId="2342" applyNumberFormat="1" applyFont="1" applyFill="1" applyBorder="1" applyAlignment="1" applyProtection="1">
      <alignment vertical="center"/>
      <protection/>
    </xf>
    <xf numFmtId="165" fontId="0" fillId="0" borderId="29" xfId="1348" applyFont="1" applyFill="1" applyBorder="1" applyAlignment="1" applyProtection="1">
      <alignment vertical="center"/>
      <protection/>
    </xf>
    <xf numFmtId="0" fontId="0" fillId="0" borderId="49" xfId="0" applyFont="1" applyFill="1" applyBorder="1" applyAlignment="1">
      <alignment horizontal="justify" vertical="center" wrapText="1"/>
    </xf>
    <xf numFmtId="0" fontId="0" fillId="0" borderId="49" xfId="0" applyFont="1" applyFill="1" applyBorder="1" applyAlignment="1">
      <alignment horizontal="center" vertical="center"/>
    </xf>
    <xf numFmtId="0" fontId="0" fillId="0" borderId="29" xfId="0" applyFont="1" applyFill="1" applyBorder="1" applyAlignment="1">
      <alignment horizontal="center" vertical="center"/>
    </xf>
    <xf numFmtId="4" fontId="0" fillId="0" borderId="49" xfId="0" applyNumberFormat="1" applyFont="1" applyFill="1" applyBorder="1" applyAlignment="1">
      <alignment horizontal="right" vertical="center"/>
    </xf>
    <xf numFmtId="165" fontId="0" fillId="0" borderId="53" xfId="1348" applyFont="1" applyFill="1" applyBorder="1" applyAlignment="1" applyProtection="1">
      <alignment vertical="center"/>
      <protection/>
    </xf>
    <xf numFmtId="0" fontId="21" fillId="0" borderId="0" xfId="1550" applyFont="1" applyFill="1" applyBorder="1" applyAlignment="1" applyProtection="1">
      <alignment vertical="center"/>
      <protection locked="0"/>
    </xf>
    <xf numFmtId="0" fontId="0" fillId="56" borderId="25" xfId="0" applyFill="1" applyBorder="1" applyAlignment="1">
      <alignment horizontal="center" vertical="center"/>
    </xf>
    <xf numFmtId="0" fontId="0" fillId="56" borderId="26" xfId="0" applyFont="1" applyFill="1" applyBorder="1" applyAlignment="1">
      <alignment vertical="justify"/>
    </xf>
    <xf numFmtId="0" fontId="0" fillId="56" borderId="26" xfId="0" applyFill="1" applyBorder="1" applyAlignment="1">
      <alignment horizontal="right"/>
    </xf>
    <xf numFmtId="167" fontId="0" fillId="56" borderId="26" xfId="0" applyNumberFormat="1" applyFill="1" applyBorder="1" applyAlignment="1">
      <alignment horizontal="center"/>
    </xf>
    <xf numFmtId="0" fontId="0" fillId="56" borderId="26" xfId="0" applyFill="1" applyBorder="1" applyAlignment="1">
      <alignment horizontal="center"/>
    </xf>
    <xf numFmtId="0" fontId="0" fillId="56" borderId="38" xfId="0" applyFill="1" applyBorder="1" applyAlignment="1">
      <alignment horizontal="right"/>
    </xf>
    <xf numFmtId="0" fontId="0" fillId="56" borderId="21" xfId="0" applyFill="1" applyBorder="1" applyAlignment="1">
      <alignment horizontal="center" vertical="center"/>
    </xf>
    <xf numFmtId="0" fontId="0" fillId="56" borderId="23" xfId="0" applyFont="1" applyFill="1" applyBorder="1" applyAlignment="1">
      <alignment vertical="justify"/>
    </xf>
    <xf numFmtId="0" fontId="0" fillId="56" borderId="23" xfId="0" applyFill="1" applyBorder="1" applyAlignment="1">
      <alignment horizontal="right"/>
    </xf>
    <xf numFmtId="167" fontId="0" fillId="56" borderId="23" xfId="0" applyNumberFormat="1" applyFill="1" applyBorder="1" applyAlignment="1">
      <alignment horizontal="center"/>
    </xf>
    <xf numFmtId="0" fontId="0" fillId="56" borderId="23" xfId="0" applyFill="1" applyBorder="1" applyAlignment="1">
      <alignment horizontal="center"/>
    </xf>
    <xf numFmtId="0" fontId="0" fillId="56" borderId="43" xfId="0" applyFill="1" applyBorder="1" applyAlignment="1">
      <alignment horizontal="right"/>
    </xf>
    <xf numFmtId="0" fontId="0" fillId="0" borderId="29" xfId="0" applyFill="1" applyBorder="1" applyAlignment="1">
      <alignment horizontal="justify" vertical="center"/>
    </xf>
    <xf numFmtId="172" fontId="0" fillId="0" borderId="51" xfId="2342" applyNumberFormat="1" applyFont="1" applyFill="1" applyBorder="1" applyAlignment="1" applyProtection="1">
      <alignment vertical="center"/>
      <protection/>
    </xf>
    <xf numFmtId="172" fontId="0" fillId="0" borderId="29" xfId="2342" applyNumberFormat="1" applyFont="1" applyFill="1" applyBorder="1" applyAlignment="1" applyProtection="1">
      <alignment horizontal="right" vertical="center"/>
      <protection/>
    </xf>
    <xf numFmtId="172" fontId="0" fillId="0" borderId="29" xfId="0" applyNumberFormat="1" applyFont="1" applyFill="1" applyBorder="1" applyAlignment="1">
      <alignment horizontal="right" vertical="center" wrapText="1"/>
    </xf>
    <xf numFmtId="172" fontId="0" fillId="0" borderId="29" xfId="2342" applyNumberFormat="1" applyFont="1" applyFill="1" applyBorder="1" applyAlignment="1" applyProtection="1">
      <alignment vertical="center"/>
      <protection/>
    </xf>
    <xf numFmtId="9" fontId="0" fillId="0" borderId="0" xfId="1898" applyFont="1" applyAlignment="1">
      <alignment/>
    </xf>
    <xf numFmtId="172" fontId="0" fillId="0" borderId="30" xfId="2342" applyNumberFormat="1" applyFont="1" applyFill="1" applyBorder="1" applyAlignment="1" applyProtection="1">
      <alignment horizontal="right" vertical="center"/>
      <protection/>
    </xf>
    <xf numFmtId="172" fontId="0" fillId="0" borderId="29" xfId="2342" applyNumberFormat="1" applyFont="1" applyFill="1" applyBorder="1" applyAlignment="1" applyProtection="1">
      <alignment horizontal="right" vertical="center"/>
      <protection/>
    </xf>
    <xf numFmtId="172" fontId="0" fillId="0" borderId="39" xfId="1348" applyNumberFormat="1" applyFont="1" applyFill="1" applyBorder="1" applyAlignment="1" applyProtection="1">
      <alignment horizontal="right" vertical="center"/>
      <protection/>
    </xf>
    <xf numFmtId="2" fontId="0" fillId="0" borderId="30" xfId="2016" applyNumberFormat="1" applyFont="1" applyFill="1" applyBorder="1" applyAlignment="1">
      <alignment horizontal="center" vertical="center"/>
    </xf>
    <xf numFmtId="2" fontId="0" fillId="0" borderId="29" xfId="2016" applyNumberFormat="1" applyFont="1" applyFill="1" applyBorder="1" applyAlignment="1">
      <alignment horizontal="center" vertical="center"/>
    </xf>
    <xf numFmtId="2" fontId="0" fillId="0" borderId="29" xfId="2053" applyNumberFormat="1" applyFont="1" applyFill="1" applyBorder="1" applyAlignment="1">
      <alignment horizontal="center" vertical="center"/>
    </xf>
    <xf numFmtId="4" fontId="0" fillId="0" borderId="0" xfId="0" applyNumberFormat="1" applyFont="1" applyFill="1" applyBorder="1" applyAlignment="1">
      <alignment horizontal="right" vertical="center"/>
    </xf>
    <xf numFmtId="0" fontId="0" fillId="0" borderId="0" xfId="1636" applyFont="1" applyAlignment="1">
      <alignment vertical="center"/>
      <protection/>
    </xf>
    <xf numFmtId="0" fontId="19" fillId="0" borderId="0" xfId="1636" applyFont="1" applyAlignment="1">
      <alignment vertical="center"/>
      <protection/>
    </xf>
    <xf numFmtId="8" fontId="0" fillId="0" borderId="0" xfId="1552" applyNumberFormat="1" applyFont="1" applyFill="1" applyBorder="1" applyAlignment="1">
      <alignment horizontal="center" vertical="center" wrapText="1"/>
      <protection/>
    </xf>
    <xf numFmtId="0" fontId="0" fillId="0" borderId="29" xfId="0" applyFont="1" applyFill="1" applyBorder="1" applyAlignment="1">
      <alignment horizontal="justify" vertical="top" wrapText="1"/>
    </xf>
    <xf numFmtId="3" fontId="19" fillId="19" borderId="31" xfId="1713" applyNumberFormat="1" applyFont="1" applyFill="1" applyBorder="1" applyAlignment="1">
      <alignment horizontal="center" vertical="center" wrapText="1"/>
      <protection/>
    </xf>
    <xf numFmtId="169" fontId="0" fillId="0" borderId="32" xfId="1803" applyNumberFormat="1" applyFont="1" applyFill="1" applyBorder="1" applyAlignment="1">
      <alignment horizontal="right" vertical="center" wrapText="1"/>
      <protection/>
    </xf>
    <xf numFmtId="169" fontId="0" fillId="0" borderId="28" xfId="1803" applyNumberFormat="1" applyFont="1" applyFill="1" applyBorder="1" applyAlignment="1">
      <alignment horizontal="right" vertical="center" wrapText="1"/>
      <protection/>
    </xf>
    <xf numFmtId="165" fontId="0" fillId="0" borderId="28" xfId="1348" applyFont="1" applyFill="1" applyBorder="1" applyAlignment="1" applyProtection="1">
      <alignment horizontal="center" vertical="center"/>
      <protection/>
    </xf>
    <xf numFmtId="165" fontId="0" fillId="0" borderId="40" xfId="1348" applyFont="1" applyFill="1" applyBorder="1" applyAlignment="1" applyProtection="1">
      <alignment vertical="center"/>
      <protection/>
    </xf>
    <xf numFmtId="172" fontId="19" fillId="0" borderId="0" xfId="1806" applyNumberFormat="1" applyFont="1" applyFill="1" applyBorder="1" applyAlignment="1">
      <alignment vertical="center" wrapText="1"/>
      <protection/>
    </xf>
    <xf numFmtId="0" fontId="0" fillId="0" borderId="0" xfId="1636" applyFont="1" applyFill="1" applyBorder="1" applyAlignment="1">
      <alignment vertical="center"/>
      <protection/>
    </xf>
    <xf numFmtId="172" fontId="19" fillId="0" borderId="0" xfId="1806" applyNumberFormat="1" applyFont="1" applyFill="1" applyBorder="1" applyAlignment="1">
      <alignment horizontal="right" vertical="center" wrapText="1"/>
      <protection/>
    </xf>
    <xf numFmtId="0" fontId="19" fillId="0" borderId="22" xfId="0" applyFont="1" applyFill="1" applyBorder="1" applyAlignment="1">
      <alignment horizontal="center" vertical="center" wrapText="1"/>
    </xf>
    <xf numFmtId="0" fontId="19" fillId="0" borderId="22" xfId="1552" applyNumberFormat="1" applyFont="1" applyFill="1" applyBorder="1" applyAlignment="1">
      <alignment horizontal="left" vertical="center" wrapText="1"/>
      <protection/>
    </xf>
    <xf numFmtId="172" fontId="0" fillId="0" borderId="0" xfId="0" applyNumberFormat="1" applyAlignment="1">
      <alignment/>
    </xf>
    <xf numFmtId="172" fontId="0" fillId="0" borderId="0" xfId="1898" applyNumberFormat="1" applyFont="1" applyAlignment="1">
      <alignment/>
    </xf>
    <xf numFmtId="0" fontId="0" fillId="0" borderId="41" xfId="1802" applyFont="1" applyFill="1" applyBorder="1" applyAlignment="1">
      <alignment horizontal="center" vertical="center" wrapText="1"/>
      <protection/>
    </xf>
    <xf numFmtId="169" fontId="0" fillId="0" borderId="30" xfId="1552" applyNumberFormat="1" applyFont="1" applyFill="1" applyBorder="1" applyAlignment="1">
      <alignment horizontal="center" vertical="center"/>
      <protection/>
    </xf>
    <xf numFmtId="4" fontId="0" fillId="0" borderId="30" xfId="2358" applyNumberFormat="1" applyFont="1" applyFill="1" applyBorder="1" applyAlignment="1">
      <alignment horizontal="center" vertical="center"/>
    </xf>
    <xf numFmtId="168" fontId="0" fillId="0" borderId="32" xfId="1348" applyNumberFormat="1" applyFont="1" applyFill="1" applyBorder="1" applyAlignment="1">
      <alignment horizontal="center" vertical="center"/>
    </xf>
    <xf numFmtId="172" fontId="0" fillId="0" borderId="0" xfId="1636" applyNumberFormat="1" applyFont="1" applyAlignment="1">
      <alignment vertical="center"/>
      <protection/>
    </xf>
    <xf numFmtId="0" fontId="0" fillId="0" borderId="0" xfId="1636" applyFont="1" applyFill="1" applyAlignment="1">
      <alignment vertical="center"/>
      <protection/>
    </xf>
    <xf numFmtId="172" fontId="0" fillId="0" borderId="39" xfId="2342" applyNumberFormat="1" applyFont="1" applyFill="1" applyBorder="1" applyAlignment="1" applyProtection="1">
      <alignment vertical="center"/>
      <protection/>
    </xf>
    <xf numFmtId="0" fontId="0" fillId="0" borderId="30" xfId="0" applyFont="1" applyFill="1" applyBorder="1" applyAlignment="1">
      <alignment horizontal="center" vertical="center"/>
    </xf>
    <xf numFmtId="0" fontId="0" fillId="0" borderId="0" xfId="1552" applyNumberFormat="1" applyFont="1" applyFill="1" applyBorder="1" applyAlignment="1">
      <alignment horizontal="center" vertical="center"/>
      <protection/>
    </xf>
    <xf numFmtId="0" fontId="0" fillId="0" borderId="0" xfId="0" applyFont="1" applyFill="1" applyBorder="1" applyAlignment="1">
      <alignment horizontal="center" vertical="center"/>
    </xf>
    <xf numFmtId="4" fontId="0" fillId="0" borderId="0" xfId="2342" applyNumberFormat="1" applyFont="1" applyFill="1" applyBorder="1" applyAlignment="1" applyProtection="1">
      <alignment vertical="center"/>
      <protection/>
    </xf>
    <xf numFmtId="4" fontId="0" fillId="0" borderId="0" xfId="0" applyNumberFormat="1" applyAlignment="1">
      <alignment/>
    </xf>
    <xf numFmtId="0" fontId="0" fillId="0" borderId="0" xfId="0" applyNumberFormat="1" applyFont="1" applyFill="1" applyBorder="1" applyAlignment="1" applyProtection="1">
      <alignment horizontal="center" vertical="center" wrapText="1"/>
      <protection/>
    </xf>
    <xf numFmtId="165" fontId="0" fillId="0" borderId="30" xfId="1348" applyFont="1" applyFill="1" applyBorder="1" applyAlignment="1" applyProtection="1">
      <alignment vertical="center"/>
      <protection/>
    </xf>
    <xf numFmtId="0" fontId="0" fillId="0" borderId="54" xfId="0" applyFill="1" applyBorder="1" applyAlignment="1">
      <alignment horizontal="center" vertical="center"/>
    </xf>
    <xf numFmtId="0" fontId="0" fillId="0" borderId="29" xfId="0" applyFont="1" applyBorder="1" applyAlignment="1">
      <alignment horizontal="justify" vertical="center" wrapText="1"/>
    </xf>
    <xf numFmtId="0" fontId="0" fillId="0" borderId="52" xfId="1802" applyFont="1" applyFill="1" applyBorder="1" applyAlignment="1">
      <alignment horizontal="center" vertical="center" wrapText="1"/>
      <protection/>
    </xf>
    <xf numFmtId="0" fontId="0" fillId="55" borderId="51" xfId="1552" applyFont="1" applyFill="1" applyBorder="1" applyAlignment="1">
      <alignment horizontal="justify" vertical="center" wrapText="1"/>
      <protection/>
    </xf>
    <xf numFmtId="0" fontId="0" fillId="0" borderId="51" xfId="0" applyNumberFormat="1" applyFont="1" applyFill="1" applyBorder="1" applyAlignment="1" applyProtection="1">
      <alignment horizontal="center" vertical="center"/>
      <protection/>
    </xf>
    <xf numFmtId="4" fontId="0" fillId="0" borderId="51" xfId="2358" applyNumberFormat="1" applyFont="1" applyFill="1" applyBorder="1" applyAlignment="1">
      <alignment horizontal="center" vertical="center"/>
    </xf>
    <xf numFmtId="172" fontId="0" fillId="54" borderId="51" xfId="1337" applyNumberFormat="1" applyFont="1" applyFill="1" applyBorder="1" applyAlignment="1">
      <alignment horizontal="center" vertical="center"/>
    </xf>
    <xf numFmtId="0" fontId="19" fillId="0" borderId="22" xfId="1802" applyFont="1" applyFill="1" applyBorder="1" applyAlignment="1">
      <alignment horizontal="center" vertical="center" wrapText="1"/>
      <protection/>
    </xf>
    <xf numFmtId="0" fontId="19" fillId="0" borderId="22" xfId="1552" applyFont="1" applyFill="1" applyBorder="1" applyAlignment="1">
      <alignment horizontal="left" vertical="center" wrapText="1"/>
      <protection/>
    </xf>
    <xf numFmtId="0" fontId="0" fillId="0" borderId="54" xfId="1802" applyFont="1" applyFill="1" applyBorder="1" applyAlignment="1">
      <alignment horizontal="center" vertical="center" wrapText="1"/>
      <protection/>
    </xf>
    <xf numFmtId="0" fontId="0" fillId="55" borderId="49" xfId="1552" applyFont="1" applyFill="1" applyBorder="1" applyAlignment="1">
      <alignment horizontal="justify" vertical="center" wrapText="1"/>
      <protection/>
    </xf>
    <xf numFmtId="0" fontId="0" fillId="0" borderId="49" xfId="0" applyNumberFormat="1" applyFont="1" applyFill="1" applyBorder="1" applyAlignment="1" applyProtection="1">
      <alignment horizontal="center" vertical="center"/>
      <protection/>
    </xf>
    <xf numFmtId="4" fontId="0" fillId="0" borderId="49" xfId="2358" applyNumberFormat="1" applyFont="1" applyFill="1" applyBorder="1" applyAlignment="1">
      <alignment horizontal="center" vertical="center"/>
    </xf>
    <xf numFmtId="172" fontId="0" fillId="54" borderId="49" xfId="1337" applyNumberFormat="1" applyFont="1" applyFill="1" applyBorder="1" applyAlignment="1">
      <alignment horizontal="center" vertical="center"/>
    </xf>
    <xf numFmtId="0" fontId="0" fillId="0" borderId="0" xfId="1550" applyFont="1" applyFill="1" applyBorder="1" applyAlignment="1" applyProtection="1">
      <alignment vertical="center"/>
      <protection locked="0"/>
    </xf>
    <xf numFmtId="0" fontId="0" fillId="0" borderId="0" xfId="1550" applyFont="1" applyFill="1" applyBorder="1" applyAlignment="1" applyProtection="1">
      <alignment vertical="center"/>
      <protection locked="0"/>
    </xf>
    <xf numFmtId="0" fontId="21" fillId="0" borderId="49" xfId="0" applyFont="1" applyFill="1" applyBorder="1" applyAlignment="1">
      <alignment horizontal="justify" vertical="center" wrapText="1"/>
    </xf>
    <xf numFmtId="0" fontId="0" fillId="0" borderId="42" xfId="1552" applyNumberFormat="1" applyFont="1" applyFill="1" applyBorder="1" applyAlignment="1">
      <alignment horizontal="center" vertical="center"/>
      <protection/>
    </xf>
    <xf numFmtId="172" fontId="0" fillId="0" borderId="29" xfId="1337" applyNumberFormat="1" applyFont="1" applyFill="1" applyBorder="1" applyAlignment="1">
      <alignment horizontal="center" vertical="center"/>
    </xf>
    <xf numFmtId="0" fontId="69" fillId="0" borderId="0" xfId="1711" applyFont="1">
      <alignment/>
      <protection/>
    </xf>
    <xf numFmtId="0" fontId="70" fillId="0" borderId="0" xfId="0" applyFont="1" applyAlignment="1">
      <alignment/>
    </xf>
    <xf numFmtId="0" fontId="70" fillId="0" borderId="0" xfId="0" applyFont="1" applyFill="1" applyAlignment="1">
      <alignment/>
    </xf>
    <xf numFmtId="0" fontId="0" fillId="0" borderId="30" xfId="1552" applyNumberFormat="1" applyFont="1" applyFill="1" applyBorder="1" applyAlignment="1">
      <alignment horizontal="center" vertical="center"/>
      <protection/>
    </xf>
    <xf numFmtId="9" fontId="0" fillId="0" borderId="24" xfId="1898" applyFont="1" applyFill="1" applyBorder="1" applyAlignment="1">
      <alignment horizontal="center" vertical="center"/>
    </xf>
    <xf numFmtId="9" fontId="0" fillId="0" borderId="33" xfId="1898" applyFont="1" applyFill="1" applyBorder="1" applyAlignment="1">
      <alignment horizontal="center" vertical="center"/>
    </xf>
    <xf numFmtId="0" fontId="0" fillId="0" borderId="42"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2" fontId="30" fillId="0" borderId="29" xfId="2358" applyNumberFormat="1" applyFont="1" applyFill="1" applyBorder="1" applyAlignment="1">
      <alignment horizontal="center" vertical="center" wrapText="1"/>
    </xf>
    <xf numFmtId="172" fontId="0" fillId="0" borderId="28" xfId="1432" applyNumberFormat="1" applyFont="1" applyFill="1" applyBorder="1" applyAlignment="1" applyProtection="1">
      <alignment horizontal="center" vertical="center" wrapText="1"/>
      <protection/>
    </xf>
    <xf numFmtId="4" fontId="0" fillId="0" borderId="49" xfId="0" applyNumberFormat="1" applyFont="1" applyFill="1" applyBorder="1" applyAlignment="1">
      <alignment horizontal="center" vertical="center"/>
    </xf>
    <xf numFmtId="172" fontId="0" fillId="0" borderId="49" xfId="2358" applyNumberFormat="1" applyFont="1" applyFill="1" applyBorder="1" applyAlignment="1">
      <alignment horizontal="center" vertical="center" wrapText="1"/>
    </xf>
    <xf numFmtId="172" fontId="24" fillId="0" borderId="53" xfId="1804" applyNumberFormat="1" applyFont="1" applyFill="1" applyBorder="1" applyAlignment="1">
      <alignment vertical="center" wrapText="1"/>
      <protection/>
    </xf>
    <xf numFmtId="172" fontId="23" fillId="27" borderId="22" xfId="1805" applyNumberFormat="1" applyFont="1" applyFill="1" applyBorder="1" applyAlignment="1">
      <alignment vertical="center"/>
      <protection/>
    </xf>
    <xf numFmtId="0" fontId="21" fillId="0" borderId="27" xfId="1550" applyFont="1" applyBorder="1" applyAlignment="1" applyProtection="1">
      <alignment vertical="center"/>
      <protection locked="0"/>
    </xf>
    <xf numFmtId="0" fontId="21" fillId="0" borderId="33" xfId="1550" applyFont="1" applyBorder="1" applyAlignment="1" applyProtection="1">
      <alignment vertical="center"/>
      <protection locked="0"/>
    </xf>
    <xf numFmtId="0" fontId="0" fillId="0" borderId="33" xfId="1550" applyFont="1" applyBorder="1" applyAlignment="1" applyProtection="1">
      <alignment vertical="center"/>
      <protection locked="0"/>
    </xf>
    <xf numFmtId="173" fontId="0" fillId="0" borderId="33" xfId="1898" applyNumberFormat="1" applyFont="1" applyBorder="1" applyAlignment="1">
      <alignment horizontal="center" vertical="center"/>
    </xf>
    <xf numFmtId="0" fontId="0" fillId="0" borderId="34" xfId="0" applyBorder="1" applyAlignment="1">
      <alignment/>
    </xf>
    <xf numFmtId="0" fontId="21" fillId="0" borderId="0" xfId="1550" applyFont="1" applyFill="1" applyAlignment="1" applyProtection="1">
      <alignment vertical="center"/>
      <protection locked="0"/>
    </xf>
    <xf numFmtId="172" fontId="0" fillId="0" borderId="0" xfId="1636" applyNumberFormat="1" applyFont="1" applyFill="1" applyAlignment="1">
      <alignment vertical="center"/>
      <protection/>
    </xf>
    <xf numFmtId="172" fontId="0" fillId="0" borderId="0" xfId="0" applyNumberFormat="1" applyFill="1" applyAlignment="1">
      <alignment/>
    </xf>
    <xf numFmtId="9" fontId="23" fillId="0" borderId="33" xfId="1898" applyFont="1" applyFill="1" applyBorder="1" applyAlignment="1">
      <alignment vertical="center"/>
    </xf>
    <xf numFmtId="172" fontId="0" fillId="0" borderId="53" xfId="2358" applyNumberFormat="1" applyFont="1" applyFill="1" applyBorder="1" applyAlignment="1">
      <alignment horizontal="center" vertical="center" wrapText="1"/>
    </xf>
    <xf numFmtId="168" fontId="0" fillId="0" borderId="55" xfId="1348" applyNumberFormat="1" applyFont="1" applyBorder="1" applyAlignment="1">
      <alignment horizontal="center" vertical="center"/>
    </xf>
    <xf numFmtId="168" fontId="0" fillId="0" borderId="28" xfId="1348" applyNumberFormat="1" applyFont="1" applyFill="1" applyBorder="1" applyAlignment="1">
      <alignment horizontal="center" vertical="center"/>
    </xf>
    <xf numFmtId="168" fontId="0" fillId="0" borderId="53" xfId="1348" applyNumberFormat="1" applyFont="1" applyBorder="1" applyAlignment="1">
      <alignment horizontal="center" vertical="center"/>
    </xf>
    <xf numFmtId="165" fontId="0" fillId="0" borderId="55" xfId="1348" applyFont="1" applyFill="1" applyBorder="1" applyAlignment="1" applyProtection="1">
      <alignment horizontal="center" vertical="center"/>
      <protection/>
    </xf>
    <xf numFmtId="165" fontId="0" fillId="0" borderId="55" xfId="1348" applyFont="1" applyFill="1" applyBorder="1" applyAlignment="1" applyProtection="1">
      <alignment vertical="center"/>
      <protection/>
    </xf>
    <xf numFmtId="0" fontId="0" fillId="0" borderId="0" xfId="0" applyFont="1" applyBorder="1" applyAlignment="1">
      <alignment horizontal="justify" vertical="justify"/>
    </xf>
    <xf numFmtId="0" fontId="0" fillId="0" borderId="44" xfId="1552" applyNumberFormat="1" applyFont="1" applyFill="1" applyBorder="1" applyAlignment="1">
      <alignment horizontal="center" vertical="center"/>
      <protection/>
    </xf>
    <xf numFmtId="0" fontId="0" fillId="0" borderId="39" xfId="0" applyFont="1" applyFill="1" applyBorder="1" applyAlignment="1">
      <alignment horizontal="justify" vertical="center" wrapText="1"/>
    </xf>
    <xf numFmtId="0" fontId="0" fillId="0" borderId="39" xfId="0" applyFont="1" applyFill="1" applyBorder="1" applyAlignment="1">
      <alignment horizontal="center" vertical="center"/>
    </xf>
    <xf numFmtId="165" fontId="0" fillId="0" borderId="39" xfId="1348" applyFont="1" applyFill="1" applyBorder="1" applyAlignment="1" applyProtection="1">
      <alignment vertical="center"/>
      <protection/>
    </xf>
    <xf numFmtId="0" fontId="0" fillId="0" borderId="39" xfId="0" applyFont="1" applyFill="1" applyBorder="1" applyAlignment="1">
      <alignment horizontal="justify" vertical="center" wrapText="1"/>
    </xf>
    <xf numFmtId="0" fontId="0" fillId="0" borderId="39" xfId="0" applyFont="1" applyFill="1" applyBorder="1" applyAlignment="1">
      <alignment horizontal="center" vertical="center"/>
    </xf>
    <xf numFmtId="2" fontId="0" fillId="0" borderId="39" xfId="0" applyNumberFormat="1" applyFont="1" applyFill="1" applyBorder="1" applyAlignment="1">
      <alignment horizontal="right" vertical="center"/>
    </xf>
    <xf numFmtId="168" fontId="0" fillId="0" borderId="40" xfId="1344" applyFont="1" applyFill="1" applyBorder="1" applyAlignment="1" applyProtection="1">
      <alignment horizontal="right" vertical="center"/>
      <protection/>
    </xf>
    <xf numFmtId="0" fontId="0" fillId="0" borderId="56" xfId="1552" applyNumberFormat="1" applyFont="1" applyFill="1" applyBorder="1" applyAlignment="1">
      <alignment horizontal="center" vertical="center"/>
      <protection/>
    </xf>
    <xf numFmtId="4" fontId="22" fillId="57" borderId="57" xfId="1550" applyNumberFormat="1" applyFont="1" applyFill="1" applyBorder="1" applyAlignment="1" applyProtection="1">
      <alignment horizontal="center" vertical="center" wrapText="1"/>
      <protection locked="0"/>
    </xf>
    <xf numFmtId="4" fontId="22" fillId="57" borderId="58" xfId="1550" applyNumberFormat="1" applyFont="1" applyFill="1" applyBorder="1" applyAlignment="1" applyProtection="1">
      <alignment horizontal="center" vertical="center" wrapText="1"/>
      <protection locked="0"/>
    </xf>
    <xf numFmtId="4" fontId="22" fillId="57" borderId="59" xfId="1550" applyNumberFormat="1" applyFont="1" applyFill="1" applyBorder="1" applyAlignment="1" applyProtection="1">
      <alignment horizontal="center" vertical="center" wrapText="1"/>
      <protection locked="0"/>
    </xf>
    <xf numFmtId="4" fontId="25" fillId="57" borderId="24" xfId="1550" applyNumberFormat="1" applyFont="1" applyFill="1" applyBorder="1" applyAlignment="1" applyProtection="1">
      <alignment horizontal="center" vertical="center" wrapText="1"/>
      <protection locked="0"/>
    </xf>
    <xf numFmtId="4" fontId="25" fillId="57" borderId="0" xfId="1550" applyNumberFormat="1" applyFont="1" applyFill="1" applyBorder="1" applyAlignment="1" applyProtection="1">
      <alignment horizontal="center" vertical="center" wrapText="1"/>
      <protection locked="0"/>
    </xf>
    <xf numFmtId="4" fontId="25" fillId="57" borderId="37" xfId="1550" applyNumberFormat="1" applyFont="1" applyFill="1" applyBorder="1" applyAlignment="1" applyProtection="1">
      <alignment horizontal="center" vertical="center" wrapText="1"/>
      <protection locked="0"/>
    </xf>
    <xf numFmtId="0" fontId="26" fillId="47" borderId="21" xfId="0" applyFont="1" applyFill="1" applyBorder="1" applyAlignment="1">
      <alignment horizontal="center" vertical="center" wrapText="1"/>
    </xf>
    <xf numFmtId="0" fontId="26" fillId="47" borderId="23" xfId="0" applyFont="1" applyFill="1" applyBorder="1" applyAlignment="1">
      <alignment horizontal="center" vertical="center" wrapText="1"/>
    </xf>
    <xf numFmtId="0" fontId="26" fillId="47" borderId="43" xfId="0" applyFont="1" applyFill="1" applyBorder="1" applyAlignment="1">
      <alignment horizontal="center" vertical="center" wrapText="1"/>
    </xf>
    <xf numFmtId="4" fontId="23" fillId="27" borderId="25" xfId="1805" applyNumberFormat="1" applyFont="1" applyFill="1" applyBorder="1" applyAlignment="1">
      <alignment horizontal="center" vertical="center" wrapText="1"/>
      <protection/>
    </xf>
    <xf numFmtId="4" fontId="23" fillId="27" borderId="26" xfId="1805" applyNumberFormat="1" applyFont="1" applyFill="1" applyBorder="1" applyAlignment="1">
      <alignment horizontal="center" vertical="center" wrapText="1"/>
      <protection/>
    </xf>
    <xf numFmtId="169" fontId="19" fillId="58" borderId="31" xfId="1550" applyNumberFormat="1" applyFont="1" applyFill="1" applyBorder="1" applyAlignment="1">
      <alignment horizontal="center" vertical="center" wrapText="1"/>
      <protection/>
    </xf>
    <xf numFmtId="169" fontId="19" fillId="58" borderId="36" xfId="1550" applyNumberFormat="1" applyFont="1" applyFill="1" applyBorder="1" applyAlignment="1">
      <alignment horizontal="center" vertical="center" wrapText="1"/>
      <protection/>
    </xf>
    <xf numFmtId="169" fontId="19" fillId="58" borderId="35" xfId="1550" applyNumberFormat="1" applyFont="1" applyFill="1" applyBorder="1" applyAlignment="1">
      <alignment horizontal="center" vertical="center" wrapText="1"/>
      <protection/>
    </xf>
    <xf numFmtId="0" fontId="27" fillId="19" borderId="21" xfId="1711" applyFont="1" applyFill="1" applyBorder="1" applyAlignment="1">
      <alignment horizontal="center"/>
      <protection/>
    </xf>
    <xf numFmtId="0" fontId="27" fillId="19" borderId="23" xfId="1711" applyFont="1" applyFill="1" applyBorder="1" applyAlignment="1">
      <alignment horizontal="center"/>
      <protection/>
    </xf>
    <xf numFmtId="0" fontId="27" fillId="19" borderId="43" xfId="1711" applyFont="1" applyFill="1" applyBorder="1" applyAlignment="1">
      <alignment horizontal="center"/>
      <protection/>
    </xf>
    <xf numFmtId="4" fontId="28" fillId="57" borderId="31" xfId="1550" applyNumberFormat="1" applyFont="1" applyFill="1" applyBorder="1" applyAlignment="1" applyProtection="1">
      <alignment horizontal="center" vertical="center" wrapText="1"/>
      <protection locked="0"/>
    </xf>
    <xf numFmtId="4" fontId="28" fillId="57" borderId="36" xfId="1550" applyNumberFormat="1" applyFont="1" applyFill="1" applyBorder="1" applyAlignment="1" applyProtection="1">
      <alignment horizontal="center" vertical="center" wrapText="1"/>
      <protection locked="0"/>
    </xf>
    <xf numFmtId="4" fontId="28" fillId="57" borderId="35" xfId="1550" applyNumberFormat="1" applyFont="1" applyFill="1" applyBorder="1" applyAlignment="1" applyProtection="1">
      <alignment horizontal="center" vertical="center" wrapText="1"/>
      <protection locked="0"/>
    </xf>
    <xf numFmtId="4" fontId="26" fillId="57" borderId="24" xfId="1550" applyNumberFormat="1" applyFont="1" applyFill="1" applyBorder="1" applyAlignment="1" applyProtection="1">
      <alignment horizontal="center" vertical="center" wrapText="1"/>
      <protection locked="0"/>
    </xf>
    <xf numFmtId="4" fontId="26" fillId="57" borderId="0" xfId="1550" applyNumberFormat="1" applyFont="1" applyFill="1" applyBorder="1" applyAlignment="1" applyProtection="1">
      <alignment horizontal="center" vertical="center" wrapText="1"/>
      <protection locked="0"/>
    </xf>
    <xf numFmtId="4" fontId="26" fillId="57" borderId="37" xfId="1550" applyNumberFormat="1" applyFont="1" applyFill="1" applyBorder="1" applyAlignment="1" applyProtection="1">
      <alignment horizontal="center" vertical="center" wrapText="1"/>
      <protection locked="0"/>
    </xf>
    <xf numFmtId="4" fontId="23" fillId="27" borderId="24" xfId="1805" applyNumberFormat="1" applyFont="1" applyFill="1" applyBorder="1" applyAlignment="1">
      <alignment horizontal="center" vertical="center" wrapText="1"/>
      <protection/>
    </xf>
    <xf numFmtId="4" fontId="23" fillId="27" borderId="0" xfId="1805" applyNumberFormat="1" applyFont="1" applyFill="1" applyBorder="1" applyAlignment="1">
      <alignment horizontal="center" vertical="center" wrapText="1"/>
      <protection/>
    </xf>
    <xf numFmtId="4" fontId="23" fillId="27" borderId="37" xfId="1805" applyNumberFormat="1" applyFont="1" applyFill="1" applyBorder="1" applyAlignment="1">
      <alignment horizontal="center" vertical="center" wrapText="1"/>
      <protection/>
    </xf>
    <xf numFmtId="0" fontId="23" fillId="19" borderId="25" xfId="1550" applyFont="1" applyFill="1" applyBorder="1" applyAlignment="1" applyProtection="1">
      <alignment horizontal="center" vertical="center"/>
      <protection locked="0"/>
    </xf>
    <xf numFmtId="0" fontId="29" fillId="19" borderId="26" xfId="1550" applyFont="1" applyFill="1" applyBorder="1" applyAlignment="1" applyProtection="1">
      <alignment horizontal="center" vertical="center"/>
      <protection locked="0"/>
    </xf>
    <xf numFmtId="0" fontId="29" fillId="19" borderId="38" xfId="1550" applyFont="1" applyFill="1" applyBorder="1" applyAlignment="1" applyProtection="1">
      <alignment horizontal="center" vertical="center"/>
      <protection locked="0"/>
    </xf>
    <xf numFmtId="4" fontId="22" fillId="57" borderId="31" xfId="1550" applyNumberFormat="1" applyFont="1" applyFill="1" applyBorder="1" applyAlignment="1" applyProtection="1">
      <alignment horizontal="center" vertical="center" wrapText="1"/>
      <protection locked="0"/>
    </xf>
    <xf numFmtId="4" fontId="22" fillId="57" borderId="36" xfId="1550" applyNumberFormat="1" applyFont="1" applyFill="1" applyBorder="1" applyAlignment="1" applyProtection="1">
      <alignment horizontal="center" vertical="center" wrapText="1"/>
      <protection locked="0"/>
    </xf>
    <xf numFmtId="4" fontId="22" fillId="57" borderId="35" xfId="1550" applyNumberFormat="1" applyFont="1" applyFill="1" applyBorder="1" applyAlignment="1" applyProtection="1">
      <alignment horizontal="center" vertical="center" wrapText="1"/>
      <protection locked="0"/>
    </xf>
    <xf numFmtId="0" fontId="26" fillId="19" borderId="26" xfId="1550" applyFont="1" applyFill="1" applyBorder="1" applyAlignment="1" applyProtection="1">
      <alignment horizontal="center" vertical="center"/>
      <protection locked="0"/>
    </xf>
    <xf numFmtId="0" fontId="26" fillId="19" borderId="38" xfId="1550" applyFont="1" applyFill="1" applyBorder="1" applyAlignment="1" applyProtection="1">
      <alignment horizontal="center" vertical="center"/>
      <protection locked="0"/>
    </xf>
    <xf numFmtId="169" fontId="19" fillId="54" borderId="31" xfId="1552" applyNumberFormat="1" applyFont="1" applyFill="1" applyBorder="1" applyAlignment="1">
      <alignment horizontal="center" vertical="center"/>
      <protection/>
    </xf>
    <xf numFmtId="169" fontId="19" fillId="54" borderId="36" xfId="1552" applyNumberFormat="1" applyFont="1" applyFill="1" applyBorder="1" applyAlignment="1">
      <alignment horizontal="center" vertical="center"/>
      <protection/>
    </xf>
    <xf numFmtId="169" fontId="19" fillId="54" borderId="35" xfId="1552" applyNumberFormat="1" applyFont="1" applyFill="1" applyBorder="1" applyAlignment="1">
      <alignment horizontal="center" vertical="center"/>
      <protection/>
    </xf>
    <xf numFmtId="169" fontId="19" fillId="54" borderId="21" xfId="1552" applyNumberFormat="1" applyFont="1" applyFill="1" applyBorder="1" applyAlignment="1">
      <alignment horizontal="center" vertical="center"/>
      <protection/>
    </xf>
    <xf numFmtId="169" fontId="19" fillId="54" borderId="23" xfId="1552" applyNumberFormat="1" applyFont="1" applyFill="1" applyBorder="1" applyAlignment="1">
      <alignment horizontal="center" vertical="center"/>
      <protection/>
    </xf>
    <xf numFmtId="169" fontId="19" fillId="54" borderId="43" xfId="1552" applyNumberFormat="1" applyFont="1" applyFill="1" applyBorder="1" applyAlignment="1">
      <alignment horizontal="center" vertical="center"/>
      <protection/>
    </xf>
    <xf numFmtId="164" fontId="19" fillId="19" borderId="50" xfId="1550" applyNumberFormat="1" applyFont="1" applyFill="1" applyBorder="1" applyAlignment="1">
      <alignment horizontal="center" vertical="center"/>
      <protection/>
    </xf>
    <xf numFmtId="164" fontId="19" fillId="19" borderId="60" xfId="1550" applyNumberFormat="1" applyFont="1" applyFill="1" applyBorder="1" applyAlignment="1">
      <alignment horizontal="center" vertical="center"/>
      <protection/>
    </xf>
    <xf numFmtId="164" fontId="19" fillId="19" borderId="61" xfId="1550" applyNumberFormat="1" applyFont="1" applyFill="1" applyBorder="1" applyAlignment="1">
      <alignment horizontal="center" vertical="center"/>
      <protection/>
    </xf>
    <xf numFmtId="0" fontId="37" fillId="56" borderId="62" xfId="1711" applyFont="1" applyFill="1" applyBorder="1" applyAlignment="1">
      <alignment horizontal="center"/>
      <protection/>
    </xf>
    <xf numFmtId="0" fontId="37" fillId="56" borderId="63" xfId="1711" applyFont="1" applyFill="1" applyBorder="1" applyAlignment="1">
      <alignment horizontal="center"/>
      <protection/>
    </xf>
    <xf numFmtId="0" fontId="37" fillId="56" borderId="64" xfId="1711" applyFont="1" applyFill="1" applyBorder="1" applyAlignment="1">
      <alignment horizontal="center"/>
      <protection/>
    </xf>
    <xf numFmtId="169" fontId="19" fillId="19" borderId="62" xfId="1713" applyNumberFormat="1" applyFont="1" applyFill="1" applyBorder="1" applyAlignment="1" applyProtection="1">
      <alignment horizontal="center" vertical="center" wrapText="1"/>
      <protection/>
    </xf>
    <xf numFmtId="169" fontId="19" fillId="19" borderId="63" xfId="1713" applyNumberFormat="1" applyFont="1" applyFill="1" applyBorder="1" applyAlignment="1" applyProtection="1">
      <alignment horizontal="center" vertical="center" wrapText="1"/>
      <protection/>
    </xf>
    <xf numFmtId="169" fontId="19" fillId="19" borderId="64" xfId="1713" applyNumberFormat="1" applyFont="1" applyFill="1" applyBorder="1" applyAlignment="1" applyProtection="1">
      <alignment horizontal="center" vertical="center" wrapText="1"/>
      <protection/>
    </xf>
    <xf numFmtId="4" fontId="23" fillId="57" borderId="24" xfId="1550" applyNumberFormat="1" applyFont="1" applyFill="1" applyBorder="1" applyAlignment="1" applyProtection="1">
      <alignment horizontal="center" vertical="center" wrapText="1"/>
      <protection locked="0"/>
    </xf>
    <xf numFmtId="4" fontId="23" fillId="57" borderId="0" xfId="1550" applyNumberFormat="1" applyFont="1" applyFill="1" applyBorder="1" applyAlignment="1" applyProtection="1">
      <alignment horizontal="center" vertical="center" wrapText="1"/>
      <protection locked="0"/>
    </xf>
    <xf numFmtId="4" fontId="23" fillId="57" borderId="37" xfId="1550" applyNumberFormat="1" applyFont="1" applyFill="1" applyBorder="1" applyAlignment="1" applyProtection="1">
      <alignment horizontal="center" vertical="center" wrapText="1"/>
      <protection locked="0"/>
    </xf>
    <xf numFmtId="0" fontId="24" fillId="19" borderId="26" xfId="1550" applyFont="1" applyFill="1" applyBorder="1" applyAlignment="1" applyProtection="1">
      <alignment horizontal="center" vertical="center"/>
      <protection locked="0"/>
    </xf>
    <xf numFmtId="0" fontId="24" fillId="19" borderId="38" xfId="1550" applyFont="1" applyFill="1" applyBorder="1" applyAlignment="1" applyProtection="1">
      <alignment horizontal="center" vertical="center"/>
      <protection locked="0"/>
    </xf>
    <xf numFmtId="169" fontId="19" fillId="19" borderId="50" xfId="1713" applyNumberFormat="1" applyFont="1" applyFill="1" applyBorder="1" applyAlignment="1" applyProtection="1">
      <alignment horizontal="center" vertical="center" wrapText="1"/>
      <protection/>
    </xf>
    <xf numFmtId="169" fontId="19" fillId="19" borderId="60" xfId="1713" applyNumberFormat="1" applyFont="1" applyFill="1" applyBorder="1" applyAlignment="1" applyProtection="1">
      <alignment horizontal="center" vertical="center" wrapText="1"/>
      <protection/>
    </xf>
    <xf numFmtId="169" fontId="19" fillId="19" borderId="61" xfId="1713" applyNumberFormat="1" applyFont="1" applyFill="1" applyBorder="1" applyAlignment="1" applyProtection="1">
      <alignment horizontal="center" vertical="center" wrapText="1"/>
      <protection/>
    </xf>
    <xf numFmtId="0" fontId="24" fillId="19" borderId="25" xfId="1550" applyFont="1" applyFill="1" applyBorder="1" applyAlignment="1" applyProtection="1">
      <alignment horizontal="center" vertical="center"/>
      <protection locked="0"/>
    </xf>
    <xf numFmtId="10" fontId="24" fillId="0" borderId="0" xfId="0" applyNumberFormat="1" applyFont="1" applyFill="1" applyBorder="1" applyAlignment="1">
      <alignment horizontal="center" vertical="center" wrapText="1"/>
    </xf>
    <xf numFmtId="0" fontId="19" fillId="47" borderId="31" xfId="0" applyFont="1" applyFill="1" applyBorder="1" applyAlignment="1">
      <alignment horizontal="center" vertical="center"/>
    </xf>
    <xf numFmtId="0" fontId="19" fillId="47" borderId="36" xfId="0" applyFont="1" applyFill="1" applyBorder="1" applyAlignment="1">
      <alignment horizontal="center" vertical="center"/>
    </xf>
    <xf numFmtId="0" fontId="19" fillId="47" borderId="35" xfId="0" applyFont="1" applyFill="1" applyBorder="1" applyAlignment="1">
      <alignment horizontal="center" vertical="center"/>
    </xf>
    <xf numFmtId="0" fontId="19" fillId="47" borderId="24" xfId="0" applyFont="1" applyFill="1" applyBorder="1" applyAlignment="1">
      <alignment horizontal="center" vertical="center"/>
    </xf>
    <xf numFmtId="0" fontId="19" fillId="47" borderId="0" xfId="0" applyFont="1" applyFill="1" applyBorder="1" applyAlignment="1">
      <alignment horizontal="center" vertical="center"/>
    </xf>
    <xf numFmtId="0" fontId="19" fillId="47" borderId="37" xfId="0" applyFont="1" applyFill="1" applyBorder="1" applyAlignment="1">
      <alignment horizontal="center" vertical="center"/>
    </xf>
    <xf numFmtId="0" fontId="19" fillId="47" borderId="25" xfId="0" applyFont="1" applyFill="1" applyBorder="1" applyAlignment="1">
      <alignment horizontal="center" vertical="center"/>
    </xf>
    <xf numFmtId="0" fontId="19" fillId="47" borderId="26" xfId="0" applyFont="1" applyFill="1" applyBorder="1" applyAlignment="1">
      <alignment horizontal="center" vertical="center"/>
    </xf>
    <xf numFmtId="0" fontId="19" fillId="47" borderId="38" xfId="0" applyFont="1" applyFill="1" applyBorder="1" applyAlignment="1">
      <alignment horizontal="center" vertical="center"/>
    </xf>
    <xf numFmtId="175" fontId="19" fillId="0" borderId="25" xfId="0" applyNumberFormat="1" applyFont="1" applyFill="1" applyBorder="1" applyAlignment="1">
      <alignment horizontal="center" vertical="center"/>
    </xf>
    <xf numFmtId="175" fontId="19" fillId="0" borderId="26" xfId="0" applyNumberFormat="1" applyFont="1" applyFill="1" applyBorder="1" applyAlignment="1">
      <alignment horizontal="center" vertical="center"/>
    </xf>
    <xf numFmtId="175" fontId="19" fillId="0" borderId="38" xfId="0" applyNumberFormat="1" applyFont="1" applyFill="1" applyBorder="1" applyAlignment="1">
      <alignment horizontal="center" vertical="center"/>
    </xf>
    <xf numFmtId="173" fontId="0" fillId="0" borderId="65" xfId="1898" applyNumberFormat="1" applyFont="1" applyFill="1" applyBorder="1" applyAlignment="1">
      <alignment horizontal="center" vertical="center"/>
    </xf>
    <xf numFmtId="173" fontId="0" fillId="0" borderId="66" xfId="1898" applyNumberFormat="1" applyFont="1" applyFill="1" applyBorder="1" applyAlignment="1">
      <alignment horizontal="center" vertical="center"/>
    </xf>
    <xf numFmtId="173" fontId="0" fillId="0" borderId="31" xfId="1898" applyNumberFormat="1" applyFont="1" applyFill="1" applyBorder="1" applyAlignment="1">
      <alignment horizontal="center" vertical="center"/>
    </xf>
    <xf numFmtId="173" fontId="0" fillId="0" borderId="35" xfId="1898" applyNumberFormat="1" applyFont="1" applyFill="1" applyBorder="1" applyAlignment="1">
      <alignment horizontal="center" vertical="center"/>
    </xf>
    <xf numFmtId="175" fontId="19" fillId="0" borderId="47" xfId="0" applyNumberFormat="1" applyFont="1" applyFill="1" applyBorder="1" applyAlignment="1">
      <alignment horizontal="left" vertical="center"/>
    </xf>
    <xf numFmtId="175" fontId="19" fillId="0" borderId="67" xfId="0" applyNumberFormat="1" applyFont="1" applyFill="1" applyBorder="1" applyAlignment="1">
      <alignment horizontal="left" vertical="center"/>
    </xf>
    <xf numFmtId="168" fontId="0" fillId="0" borderId="45" xfId="1404" applyFont="1" applyFill="1" applyBorder="1" applyAlignment="1">
      <alignment horizontal="center" vertical="center"/>
    </xf>
    <xf numFmtId="168" fontId="0" fillId="0" borderId="68" xfId="1404" applyFont="1" applyFill="1" applyBorder="1" applyAlignment="1">
      <alignment horizontal="center" vertical="center"/>
    </xf>
    <xf numFmtId="0" fontId="0" fillId="0" borderId="24" xfId="0" applyFill="1" applyBorder="1" applyAlignment="1">
      <alignment horizontal="center"/>
    </xf>
    <xf numFmtId="0" fontId="0" fillId="0" borderId="37" xfId="0" applyFill="1" applyBorder="1" applyAlignment="1">
      <alignment horizontal="center"/>
    </xf>
    <xf numFmtId="44" fontId="0" fillId="0" borderId="25" xfId="0" applyNumberFormat="1" applyFill="1" applyBorder="1" applyAlignment="1">
      <alignment horizontal="center"/>
    </xf>
    <xf numFmtId="0" fontId="0" fillId="0" borderId="38" xfId="0" applyFill="1" applyBorder="1" applyAlignment="1">
      <alignment horizontal="center"/>
    </xf>
    <xf numFmtId="172" fontId="0" fillId="0" borderId="0" xfId="1404" applyNumberFormat="1" applyFont="1" applyFill="1" applyBorder="1" applyAlignment="1">
      <alignment horizontal="center" vertical="center"/>
    </xf>
    <xf numFmtId="172" fontId="0" fillId="0" borderId="37" xfId="1404" applyNumberFormat="1" applyFont="1" applyFill="1" applyBorder="1" applyAlignment="1">
      <alignment horizontal="center" vertical="center"/>
    </xf>
    <xf numFmtId="173" fontId="0" fillId="0" borderId="69" xfId="1898" applyNumberFormat="1" applyFont="1" applyFill="1" applyBorder="1" applyAlignment="1">
      <alignment horizontal="center" vertical="center"/>
    </xf>
    <xf numFmtId="172" fontId="0" fillId="0" borderId="24" xfId="1404" applyNumberFormat="1" applyFont="1" applyFill="1" applyBorder="1" applyAlignment="1">
      <alignment horizontal="center" vertical="center"/>
    </xf>
    <xf numFmtId="172" fontId="0" fillId="0" borderId="25" xfId="1404" applyNumberFormat="1" applyFont="1" applyFill="1" applyBorder="1" applyAlignment="1">
      <alignment horizontal="center" vertical="center"/>
    </xf>
    <xf numFmtId="172" fontId="0" fillId="0" borderId="38" xfId="1404" applyNumberFormat="1" applyFont="1" applyFill="1" applyBorder="1" applyAlignment="1">
      <alignment horizontal="center" vertical="center"/>
    </xf>
    <xf numFmtId="175" fontId="0" fillId="0" borderId="24" xfId="0" applyNumberFormat="1" applyFont="1" applyFill="1" applyBorder="1" applyAlignment="1">
      <alignment horizontal="center" vertical="center"/>
    </xf>
    <xf numFmtId="175" fontId="0" fillId="0" borderId="37" xfId="0" applyNumberFormat="1" applyFont="1" applyFill="1" applyBorder="1" applyAlignment="1">
      <alignment horizontal="center" vertical="center"/>
    </xf>
    <xf numFmtId="1" fontId="19" fillId="0" borderId="27" xfId="0" applyNumberFormat="1" applyFont="1" applyFill="1" applyBorder="1" applyAlignment="1">
      <alignment horizontal="center" vertical="center"/>
    </xf>
    <xf numFmtId="1" fontId="19" fillId="0" borderId="33" xfId="0" applyNumberFormat="1" applyFont="1" applyFill="1" applyBorder="1" applyAlignment="1">
      <alignment horizontal="center" vertical="center"/>
    </xf>
    <xf numFmtId="1" fontId="19" fillId="0" borderId="34" xfId="0" applyNumberFormat="1" applyFont="1" applyFill="1" applyBorder="1" applyAlignment="1">
      <alignment horizontal="center" vertical="center"/>
    </xf>
    <xf numFmtId="173" fontId="0" fillId="0" borderId="24" xfId="1898" applyNumberFormat="1" applyFont="1" applyFill="1" applyBorder="1" applyAlignment="1">
      <alignment horizontal="center" vertical="center"/>
    </xf>
    <xf numFmtId="173" fontId="0" fillId="0" borderId="25" xfId="1898" applyNumberFormat="1" applyFont="1" applyFill="1" applyBorder="1" applyAlignment="1">
      <alignment horizontal="center" vertical="center"/>
    </xf>
    <xf numFmtId="0" fontId="19" fillId="0" borderId="44" xfId="0" applyFont="1" applyFill="1" applyBorder="1" applyAlignment="1">
      <alignment horizontal="center" vertical="center"/>
    </xf>
    <xf numFmtId="0" fontId="19" fillId="0" borderId="40" xfId="0" applyFont="1" applyFill="1" applyBorder="1" applyAlignment="1">
      <alignment horizontal="center" vertical="center"/>
    </xf>
    <xf numFmtId="172" fontId="19" fillId="0" borderId="48" xfId="1404" applyNumberFormat="1" applyFont="1" applyFill="1" applyBorder="1" applyAlignment="1">
      <alignment horizontal="center" vertical="center"/>
    </xf>
    <xf numFmtId="172" fontId="19" fillId="0" borderId="70" xfId="1404" applyNumberFormat="1" applyFont="1" applyFill="1" applyBorder="1" applyAlignment="1">
      <alignment horizontal="center" vertical="center"/>
    </xf>
    <xf numFmtId="0" fontId="19" fillId="0" borderId="65" xfId="0" applyFont="1" applyFill="1" applyBorder="1" applyAlignment="1">
      <alignment horizontal="center" vertical="center"/>
    </xf>
    <xf numFmtId="0" fontId="19" fillId="0" borderId="71" xfId="0" applyFont="1" applyFill="1" applyBorder="1" applyAlignment="1">
      <alignment horizontal="center" vertical="center"/>
    </xf>
    <xf numFmtId="1" fontId="19" fillId="0" borderId="45" xfId="0" applyNumberFormat="1" applyFont="1" applyFill="1" applyBorder="1" applyAlignment="1">
      <alignment horizontal="center" vertical="center"/>
    </xf>
    <xf numFmtId="1" fontId="19" fillId="0" borderId="68" xfId="0" applyNumberFormat="1" applyFont="1" applyFill="1" applyBorder="1" applyAlignment="1">
      <alignment horizontal="center" vertical="center"/>
    </xf>
    <xf numFmtId="1" fontId="19" fillId="0" borderId="46" xfId="0" applyNumberFormat="1" applyFont="1" applyFill="1" applyBorder="1" applyAlignment="1">
      <alignment horizontal="center" vertical="center"/>
    </xf>
    <xf numFmtId="173" fontId="0" fillId="0" borderId="72" xfId="1898" applyNumberFormat="1" applyFont="1" applyFill="1" applyBorder="1" applyAlignment="1">
      <alignment horizontal="center" vertical="center"/>
    </xf>
    <xf numFmtId="49" fontId="19" fillId="0" borderId="31"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0" fontId="19" fillId="0" borderId="73" xfId="0" applyFont="1" applyFill="1" applyBorder="1" applyAlignment="1">
      <alignment horizontal="center" vertical="center"/>
    </xf>
    <xf numFmtId="0" fontId="19" fillId="0" borderId="46" xfId="0" applyFont="1" applyFill="1" applyBorder="1" applyAlignment="1">
      <alignment horizontal="center" vertical="center"/>
    </xf>
    <xf numFmtId="174" fontId="19" fillId="0" borderId="73" xfId="0" applyNumberFormat="1" applyFont="1" applyFill="1" applyBorder="1" applyAlignment="1">
      <alignment horizontal="center" vertical="center"/>
    </xf>
    <xf numFmtId="174" fontId="19" fillId="0" borderId="46" xfId="0" applyNumberFormat="1" applyFont="1" applyFill="1" applyBorder="1" applyAlignment="1">
      <alignment horizontal="center" vertical="center"/>
    </xf>
    <xf numFmtId="10" fontId="19" fillId="0" borderId="74" xfId="0" applyNumberFormat="1" applyFont="1" applyFill="1" applyBorder="1" applyAlignment="1">
      <alignment horizontal="center" vertical="center"/>
    </xf>
    <xf numFmtId="10" fontId="19" fillId="0" borderId="72" xfId="0" applyNumberFormat="1" applyFont="1" applyFill="1" applyBorder="1" applyAlignment="1">
      <alignment horizontal="center" vertical="center"/>
    </xf>
    <xf numFmtId="172" fontId="0" fillId="0" borderId="65" xfId="1404" applyNumberFormat="1" applyFont="1" applyFill="1" applyBorder="1" applyAlignment="1">
      <alignment horizontal="center" vertical="center"/>
    </xf>
    <xf numFmtId="172" fontId="0" fillId="0" borderId="71" xfId="1404" applyNumberFormat="1" applyFont="1" applyFill="1" applyBorder="1" applyAlignment="1">
      <alignment horizontal="center" vertical="center"/>
    </xf>
    <xf numFmtId="172" fontId="0" fillId="0" borderId="31" xfId="1404" applyNumberFormat="1" applyFont="1" applyFill="1" applyBorder="1" applyAlignment="1">
      <alignment horizontal="center" vertical="center"/>
    </xf>
    <xf numFmtId="172" fontId="0" fillId="0" borderId="35" xfId="1404" applyNumberFormat="1" applyFont="1" applyFill="1" applyBorder="1" applyAlignment="1">
      <alignment horizontal="center" vertical="center"/>
    </xf>
    <xf numFmtId="175" fontId="19" fillId="0" borderId="75" xfId="0" applyNumberFormat="1" applyFont="1" applyFill="1" applyBorder="1" applyAlignment="1">
      <alignment horizontal="left" vertical="center"/>
    </xf>
    <xf numFmtId="172" fontId="0" fillId="0" borderId="26" xfId="1404" applyNumberFormat="1" applyFont="1" applyFill="1" applyBorder="1" applyAlignment="1">
      <alignment horizontal="center" vertical="center"/>
    </xf>
    <xf numFmtId="173" fontId="0" fillId="0" borderId="36" xfId="1898" applyNumberFormat="1" applyFont="1" applyFill="1" applyBorder="1" applyAlignment="1">
      <alignment horizontal="center" vertical="center"/>
    </xf>
    <xf numFmtId="173" fontId="0" fillId="0" borderId="31" xfId="1898"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168" fontId="0" fillId="0" borderId="76" xfId="1404" applyFont="1" applyFill="1" applyBorder="1" applyAlignment="1">
      <alignment horizontal="center" vertical="center"/>
    </xf>
    <xf numFmtId="172" fontId="0" fillId="0" borderId="36" xfId="1404" applyNumberFormat="1" applyFont="1" applyFill="1" applyBorder="1" applyAlignment="1">
      <alignment horizontal="center" vertical="center"/>
    </xf>
    <xf numFmtId="9" fontId="0" fillId="0" borderId="31" xfId="1898" applyFont="1" applyFill="1" applyBorder="1" applyAlignment="1">
      <alignment horizontal="center" vertical="center"/>
    </xf>
    <xf numFmtId="9" fontId="0" fillId="0" borderId="35" xfId="1898" applyFont="1" applyFill="1" applyBorder="1" applyAlignment="1">
      <alignment horizontal="center" vertical="center"/>
    </xf>
    <xf numFmtId="175" fontId="19" fillId="0" borderId="27" xfId="0" applyNumberFormat="1" applyFont="1" applyFill="1" applyBorder="1" applyAlignment="1">
      <alignment horizontal="left" vertical="center"/>
    </xf>
    <xf numFmtId="175" fontId="19" fillId="0" borderId="33" xfId="0" applyNumberFormat="1" applyFont="1" applyFill="1" applyBorder="1" applyAlignment="1">
      <alignment horizontal="left" vertical="center"/>
    </xf>
    <xf numFmtId="175" fontId="19" fillId="0" borderId="34" xfId="0" applyNumberFormat="1" applyFont="1" applyFill="1" applyBorder="1" applyAlignment="1">
      <alignment horizontal="left" vertical="center"/>
    </xf>
    <xf numFmtId="168" fontId="0" fillId="0" borderId="27" xfId="1404" applyFont="1" applyFill="1" applyBorder="1" applyAlignment="1">
      <alignment horizontal="center" vertical="center"/>
    </xf>
    <xf numFmtId="168" fontId="0" fillId="0" borderId="33" xfId="1404" applyFont="1" applyFill="1" applyBorder="1" applyAlignment="1">
      <alignment horizontal="center" vertical="center"/>
    </xf>
    <xf numFmtId="168" fontId="0" fillId="0" borderId="34" xfId="1404" applyFont="1" applyFill="1" applyBorder="1" applyAlignment="1">
      <alignment horizontal="center" vertical="center"/>
    </xf>
    <xf numFmtId="173" fontId="0" fillId="0" borderId="27" xfId="1898" applyNumberFormat="1" applyFont="1" applyFill="1" applyBorder="1" applyAlignment="1">
      <alignment horizontal="center" vertical="center"/>
    </xf>
    <xf numFmtId="173" fontId="0" fillId="0" borderId="33" xfId="1898" applyNumberFormat="1" applyFont="1" applyFill="1" applyBorder="1" applyAlignment="1">
      <alignment horizontal="center" vertical="center"/>
    </xf>
    <xf numFmtId="173" fontId="0" fillId="0" borderId="34" xfId="1898" applyNumberFormat="1" applyFont="1" applyFill="1" applyBorder="1" applyAlignment="1">
      <alignment horizontal="center" vertical="center"/>
    </xf>
  </cellXfs>
  <cellStyles count="2366">
    <cellStyle name="Normal" xfId="0"/>
    <cellStyle name="_0000_Ag_Prata_MG_LM" xfId="15"/>
    <cellStyle name="_0153605_Ag_Camaquã_RS_LM" xfId="16"/>
    <cellStyle name="_1131_31_Ag_Pinheirinho_PR_LM" xfId="17"/>
    <cellStyle name="_125_morumbi" xfId="18"/>
    <cellStyle name="_134201_Ag. Passarela Pr_ LM" xfId="19"/>
    <cellStyle name="_Cópia de mapa 032_gol" xfId="20"/>
    <cellStyle name="_mapa 032_gol_rev01" xfId="21"/>
    <cellStyle name="_mapa fleury-rev2.doc" xfId="22"/>
    <cellStyle name="_mapa fleury-rev2.doc_Ed Palmares_142_contrato" xfId="23"/>
    <cellStyle name="_mapa fleury-rev2.doc_Ed Palmares_142_contrato_PLANILHA QUANTITATIVA ELÉTRICA - R00" xfId="24"/>
    <cellStyle name="_mapa padrão 134_rev3" xfId="25"/>
    <cellStyle name="_mapa_093_rev09" xfId="26"/>
    <cellStyle name="0,0&#13;&#10;NA&#13;&#10;" xfId="27"/>
    <cellStyle name="0,0&#13;&#10;NA&#13;&#10; 10 2" xfId="28"/>
    <cellStyle name="0,0&#13;&#10;NA&#13;&#10; 2 2" xfId="29"/>
    <cellStyle name="0,0&#13;&#10;NA&#13;&#10;_ORÇAMENTO UTILIDADES - SNR - interno" xfId="30"/>
    <cellStyle name="12" xfId="31"/>
    <cellStyle name="20% - Accent1" xfId="32"/>
    <cellStyle name="20% - Accent1 2" xfId="33"/>
    <cellStyle name="20% - Accent1 2 2" xfId="34"/>
    <cellStyle name="20% - Accent1 2 3" xfId="35"/>
    <cellStyle name="20% - Accent1 2 4" xfId="36"/>
    <cellStyle name="20% - Accent1 2 5" xfId="37"/>
    <cellStyle name="20% - Accent1 3" xfId="38"/>
    <cellStyle name="20% - Accent1 4" xfId="39"/>
    <cellStyle name="20% - Accent1 5" xfId="40"/>
    <cellStyle name="20% - Accent1 6" xfId="41"/>
    <cellStyle name="20% - Accent1 7" xfId="42"/>
    <cellStyle name="20% - Accent1_135-11-SNR-Planilha de Quantitativos e Serviços" xfId="43"/>
    <cellStyle name="20% - Accent2" xfId="44"/>
    <cellStyle name="20% - Accent2 2" xfId="45"/>
    <cellStyle name="20% - Accent2 2 2" xfId="46"/>
    <cellStyle name="20% - Accent2 2 3" xfId="47"/>
    <cellStyle name="20% - Accent2 2 4" xfId="48"/>
    <cellStyle name="20% - Accent2 2 5" xfId="49"/>
    <cellStyle name="20% - Accent2 3" xfId="50"/>
    <cellStyle name="20% - Accent2 4" xfId="51"/>
    <cellStyle name="20% - Accent2 5" xfId="52"/>
    <cellStyle name="20% - Accent2 6" xfId="53"/>
    <cellStyle name="20% - Accent2 7" xfId="54"/>
    <cellStyle name="20% - Accent2_135-11-SNR-Planilha de Quantitativos e Serviços" xfId="55"/>
    <cellStyle name="20% - Accent3" xfId="56"/>
    <cellStyle name="20% - Accent3 2" xfId="57"/>
    <cellStyle name="20% - Accent3 2 2" xfId="58"/>
    <cellStyle name="20% - Accent3 2 3" xfId="59"/>
    <cellStyle name="20% - Accent3 2 4" xfId="60"/>
    <cellStyle name="20% - Accent3 2 5" xfId="61"/>
    <cellStyle name="20% - Accent3 3" xfId="62"/>
    <cellStyle name="20% - Accent3 3 2" xfId="63"/>
    <cellStyle name="20% - Accent3 3 3" xfId="64"/>
    <cellStyle name="20% - Accent3 3 4" xfId="65"/>
    <cellStyle name="20% - Accent3 4" xfId="66"/>
    <cellStyle name="20% - Accent3 5" xfId="67"/>
    <cellStyle name="20% - Accent3 6" xfId="68"/>
    <cellStyle name="20% - Accent3 7" xfId="69"/>
    <cellStyle name="20% - Accent3_135-11-SNR-Planilha de Quantitativos e Serviços" xfId="70"/>
    <cellStyle name="20% - Accent4" xfId="71"/>
    <cellStyle name="20% - Accent4 2" xfId="72"/>
    <cellStyle name="20% - Accent4 2 2" xfId="73"/>
    <cellStyle name="20% - Accent4 2 3" xfId="74"/>
    <cellStyle name="20% - Accent4 2 4" xfId="75"/>
    <cellStyle name="20% - Accent4 2 5" xfId="76"/>
    <cellStyle name="20% - Accent4 3" xfId="77"/>
    <cellStyle name="20% - Accent4 4" xfId="78"/>
    <cellStyle name="20% - Accent4 5" xfId="79"/>
    <cellStyle name="20% - Accent4 6" xfId="80"/>
    <cellStyle name="20% - Accent4 7" xfId="81"/>
    <cellStyle name="20% - Accent4_135-11-SNR-Planilha de Quantitativos e Serviços" xfId="82"/>
    <cellStyle name="20% - Accent5" xfId="83"/>
    <cellStyle name="20% - Accent5 2" xfId="84"/>
    <cellStyle name="20% - Accent5 2 2" xfId="85"/>
    <cellStyle name="20% - Accent5 2 3" xfId="86"/>
    <cellStyle name="20% - Accent5 2 4" xfId="87"/>
    <cellStyle name="20% - Accent5 2 5" xfId="88"/>
    <cellStyle name="20% - Accent5 3" xfId="89"/>
    <cellStyle name="20% - Accent5 4" xfId="90"/>
    <cellStyle name="20% - Accent5 5" xfId="91"/>
    <cellStyle name="20% - Accent5 6" xfId="92"/>
    <cellStyle name="20% - Accent5 7" xfId="93"/>
    <cellStyle name="20% - Accent6" xfId="94"/>
    <cellStyle name="20% - Accent6 2" xfId="95"/>
    <cellStyle name="20% - Accent6 2 2" xfId="96"/>
    <cellStyle name="20% - Accent6 2 3" xfId="97"/>
    <cellStyle name="20% - Accent6 2 4" xfId="98"/>
    <cellStyle name="20% - Accent6 2 5" xfId="99"/>
    <cellStyle name="20% - Accent6 3" xfId="100"/>
    <cellStyle name="20% - Accent6 4" xfId="101"/>
    <cellStyle name="20% - Accent6 5" xfId="102"/>
    <cellStyle name="20% - Accent6 6" xfId="103"/>
    <cellStyle name="20% - Accent6 7" xfId="104"/>
    <cellStyle name="20% - Accent6_135-11-SNR-Planilha de Quantitativos e Serviços" xfId="105"/>
    <cellStyle name="20% - Ênfase1" xfId="106"/>
    <cellStyle name="20% - Ênfase1 2" xfId="107"/>
    <cellStyle name="20% - Ênfase1 2 2" xfId="108"/>
    <cellStyle name="20% - Ênfase1 2 2 2" xfId="109"/>
    <cellStyle name="20% - Ênfase1 2 2 3" xfId="110"/>
    <cellStyle name="20% - Ênfase1 2 2 4" xfId="111"/>
    <cellStyle name="20% - Ênfase1 2 3" xfId="112"/>
    <cellStyle name="20% - Ênfase1 2 4" xfId="113"/>
    <cellStyle name="20% - Ênfase1 2 5" xfId="114"/>
    <cellStyle name="20% - Ênfase1 2 6" xfId="115"/>
    <cellStyle name="20% - Ênfase1 2 7" xfId="116"/>
    <cellStyle name="20% - Ênfase1 2 8" xfId="117"/>
    <cellStyle name="20% - Ênfase1 2 9" xfId="118"/>
    <cellStyle name="20% - Ênfase1 3" xfId="119"/>
    <cellStyle name="20% - Ênfase1 3 2" xfId="120"/>
    <cellStyle name="20% - Ênfase1 3 2 2" xfId="121"/>
    <cellStyle name="20% - Ênfase1 3 3" xfId="122"/>
    <cellStyle name="20% - Ênfase1 3 4" xfId="123"/>
    <cellStyle name="20% - Ênfase1 3 5" xfId="124"/>
    <cellStyle name="20% - Ênfase1 3 6" xfId="125"/>
    <cellStyle name="20% - Ênfase1 3 7" xfId="126"/>
    <cellStyle name="20% - Ênfase1 3 8" xfId="127"/>
    <cellStyle name="20% - Ênfase1 4" xfId="128"/>
    <cellStyle name="20% - Ênfase1 4 2" xfId="129"/>
    <cellStyle name="20% - Ênfase1 4 3" xfId="130"/>
    <cellStyle name="20% - Ênfase1 4 4" xfId="131"/>
    <cellStyle name="20% - Ênfase1 4 5" xfId="132"/>
    <cellStyle name="20% - Ênfase1 5" xfId="133"/>
    <cellStyle name="20% - Ênfase1 5 2" xfId="134"/>
    <cellStyle name="20% - Ênfase1 5 3" xfId="135"/>
    <cellStyle name="20% - Ênfase1 5 4" xfId="136"/>
    <cellStyle name="20% - Ênfase1 5 5" xfId="137"/>
    <cellStyle name="20% - Ênfase1 6" xfId="138"/>
    <cellStyle name="20% - Ênfase1 7" xfId="139"/>
    <cellStyle name="20% - Ênfase1 8" xfId="140"/>
    <cellStyle name="20% - Ênfase2" xfId="141"/>
    <cellStyle name="20% - Ênfase2 2" xfId="142"/>
    <cellStyle name="20% - Ênfase2 2 2" xfId="143"/>
    <cellStyle name="20% - Ênfase2 2 2 2" xfId="144"/>
    <cellStyle name="20% - Ênfase2 2 2 3" xfId="145"/>
    <cellStyle name="20% - Ênfase2 2 2 4" xfId="146"/>
    <cellStyle name="20% - Ênfase2 2 3" xfId="147"/>
    <cellStyle name="20% - Ênfase2 2 4" xfId="148"/>
    <cellStyle name="20% - Ênfase2 2 5" xfId="149"/>
    <cellStyle name="20% - Ênfase2 2 6" xfId="150"/>
    <cellStyle name="20% - Ênfase2 2 7" xfId="151"/>
    <cellStyle name="20% - Ênfase2 2 8" xfId="152"/>
    <cellStyle name="20% - Ênfase2 2 9" xfId="153"/>
    <cellStyle name="20% - Ênfase2 3" xfId="154"/>
    <cellStyle name="20% - Ênfase2 3 2" xfId="155"/>
    <cellStyle name="20% - Ênfase2 3 2 2" xfId="156"/>
    <cellStyle name="20% - Ênfase2 3 3" xfId="157"/>
    <cellStyle name="20% - Ênfase2 3 4" xfId="158"/>
    <cellStyle name="20% - Ênfase2 3 5" xfId="159"/>
    <cellStyle name="20% - Ênfase2 3 6" xfId="160"/>
    <cellStyle name="20% - Ênfase2 3 7" xfId="161"/>
    <cellStyle name="20% - Ênfase2 3 8" xfId="162"/>
    <cellStyle name="20% - Ênfase2 4" xfId="163"/>
    <cellStyle name="20% - Ênfase2 4 2" xfId="164"/>
    <cellStyle name="20% - Ênfase2 4 3" xfId="165"/>
    <cellStyle name="20% - Ênfase2 4 4" xfId="166"/>
    <cellStyle name="20% - Ênfase2 4 5" xfId="167"/>
    <cellStyle name="20% - Ênfase2 5" xfId="168"/>
    <cellStyle name="20% - Ênfase2 5 2" xfId="169"/>
    <cellStyle name="20% - Ênfase2 5 3" xfId="170"/>
    <cellStyle name="20% - Ênfase2 5 4" xfId="171"/>
    <cellStyle name="20% - Ênfase2 5 5" xfId="172"/>
    <cellStyle name="20% - Ênfase2 6" xfId="173"/>
    <cellStyle name="20% - Ênfase2 7" xfId="174"/>
    <cellStyle name="20% - Ênfase2 8" xfId="175"/>
    <cellStyle name="20% - Ênfase3" xfId="176"/>
    <cellStyle name="20% - Ênfase3 2" xfId="177"/>
    <cellStyle name="20% - Ênfase3 2 2" xfId="178"/>
    <cellStyle name="20% - Ênfase3 2 2 2" xfId="179"/>
    <cellStyle name="20% - Ênfase3 2 2 3" xfId="180"/>
    <cellStyle name="20% - Ênfase3 2 2 4" xfId="181"/>
    <cellStyle name="20% - Ênfase3 2 3" xfId="182"/>
    <cellStyle name="20% - Ênfase3 2 4" xfId="183"/>
    <cellStyle name="20% - Ênfase3 2 5" xfId="184"/>
    <cellStyle name="20% - Ênfase3 2 6" xfId="185"/>
    <cellStyle name="20% - Ênfase3 2 7" xfId="186"/>
    <cellStyle name="20% - Ênfase3 2 8" xfId="187"/>
    <cellStyle name="20% - Ênfase3 2 9" xfId="188"/>
    <cellStyle name="20% - Ênfase3 3" xfId="189"/>
    <cellStyle name="20% - Ênfase3 3 2" xfId="190"/>
    <cellStyle name="20% - Ênfase3 3 2 2" xfId="191"/>
    <cellStyle name="20% - Ênfase3 3 3" xfId="192"/>
    <cellStyle name="20% - Ênfase3 3 4" xfId="193"/>
    <cellStyle name="20% - Ênfase3 3 5" xfId="194"/>
    <cellStyle name="20% - Ênfase3 3 6" xfId="195"/>
    <cellStyle name="20% - Ênfase3 3 7" xfId="196"/>
    <cellStyle name="20% - Ênfase3 3 8" xfId="197"/>
    <cellStyle name="20% - Ênfase3 4" xfId="198"/>
    <cellStyle name="20% - Ênfase3 4 2" xfId="199"/>
    <cellStyle name="20% - Ênfase3 4 3" xfId="200"/>
    <cellStyle name="20% - Ênfase3 4 4" xfId="201"/>
    <cellStyle name="20% - Ênfase3 4 5" xfId="202"/>
    <cellStyle name="20% - Ênfase3 5" xfId="203"/>
    <cellStyle name="20% - Ênfase3 5 2" xfId="204"/>
    <cellStyle name="20% - Ênfase3 5 3" xfId="205"/>
    <cellStyle name="20% - Ênfase3 5 4" xfId="206"/>
    <cellStyle name="20% - Ênfase3 5 5" xfId="207"/>
    <cellStyle name="20% - Ênfase3 6" xfId="208"/>
    <cellStyle name="20% - Ênfase3 7" xfId="209"/>
    <cellStyle name="20% - Ênfase3 8" xfId="210"/>
    <cellStyle name="20% - Ênfase4" xfId="211"/>
    <cellStyle name="20% - Ênfase4 2" xfId="212"/>
    <cellStyle name="20% - Ênfase4 2 2" xfId="213"/>
    <cellStyle name="20% - Ênfase4 2 2 2" xfId="214"/>
    <cellStyle name="20% - Ênfase4 2 2 3" xfId="215"/>
    <cellStyle name="20% - Ênfase4 2 2 4" xfId="216"/>
    <cellStyle name="20% - Ênfase4 2 3" xfId="217"/>
    <cellStyle name="20% - Ênfase4 2 4" xfId="218"/>
    <cellStyle name="20% - Ênfase4 2 5" xfId="219"/>
    <cellStyle name="20% - Ênfase4 2 6" xfId="220"/>
    <cellStyle name="20% - Ênfase4 2 7" xfId="221"/>
    <cellStyle name="20% - Ênfase4 2 8" xfId="222"/>
    <cellStyle name="20% - Ênfase4 2 9" xfId="223"/>
    <cellStyle name="20% - Ênfase4 3" xfId="224"/>
    <cellStyle name="20% - Ênfase4 3 2" xfId="225"/>
    <cellStyle name="20% - Ênfase4 3 2 2" xfId="226"/>
    <cellStyle name="20% - Ênfase4 3 3" xfId="227"/>
    <cellStyle name="20% - Ênfase4 3 4" xfId="228"/>
    <cellStyle name="20% - Ênfase4 3 5" xfId="229"/>
    <cellStyle name="20% - Ênfase4 3 6" xfId="230"/>
    <cellStyle name="20% - Ênfase4 3 7" xfId="231"/>
    <cellStyle name="20% - Ênfase4 3 8" xfId="232"/>
    <cellStyle name="20% - Ênfase4 4" xfId="233"/>
    <cellStyle name="20% - Ênfase4 4 2" xfId="234"/>
    <cellStyle name="20% - Ênfase4 4 3" xfId="235"/>
    <cellStyle name="20% - Ênfase4 4 4" xfId="236"/>
    <cellStyle name="20% - Ênfase4 4 5" xfId="237"/>
    <cellStyle name="20% - Ênfase4 5" xfId="238"/>
    <cellStyle name="20% - Ênfase4 5 2" xfId="239"/>
    <cellStyle name="20% - Ênfase4 5 3" xfId="240"/>
    <cellStyle name="20% - Ênfase4 5 4" xfId="241"/>
    <cellStyle name="20% - Ênfase4 5 5" xfId="242"/>
    <cellStyle name="20% - Ênfase4 6" xfId="243"/>
    <cellStyle name="20% - Ênfase4 7" xfId="244"/>
    <cellStyle name="20% - Ênfase4 8" xfId="245"/>
    <cellStyle name="20% - Ênfase5" xfId="246"/>
    <cellStyle name="20% - Ênfase5 2" xfId="247"/>
    <cellStyle name="20% - Ênfase5 2 2" xfId="248"/>
    <cellStyle name="20% - Ênfase5 2 2 2" xfId="249"/>
    <cellStyle name="20% - Ênfase5 2 2 3" xfId="250"/>
    <cellStyle name="20% - Ênfase5 2 2 4" xfId="251"/>
    <cellStyle name="20% - Ênfase5 2 3" xfId="252"/>
    <cellStyle name="20% - Ênfase5 2 4" xfId="253"/>
    <cellStyle name="20% - Ênfase5 2 5" xfId="254"/>
    <cellStyle name="20% - Ênfase5 2 6" xfId="255"/>
    <cellStyle name="20% - Ênfase5 2 7" xfId="256"/>
    <cellStyle name="20% - Ênfase5 2 8" xfId="257"/>
    <cellStyle name="20% - Ênfase5 2 9" xfId="258"/>
    <cellStyle name="20% - Ênfase5 3" xfId="259"/>
    <cellStyle name="20% - Ênfase5 3 2" xfId="260"/>
    <cellStyle name="20% - Ênfase5 3 3" xfId="261"/>
    <cellStyle name="20% - Ênfase5 3 4" xfId="262"/>
    <cellStyle name="20% - Ênfase5 3 5" xfId="263"/>
    <cellStyle name="20% - Ênfase5 4" xfId="264"/>
    <cellStyle name="20% - Ênfase5 4 2" xfId="265"/>
    <cellStyle name="20% - Ênfase5 4 3" xfId="266"/>
    <cellStyle name="20% - Ênfase5 4 4" xfId="267"/>
    <cellStyle name="20% - Ênfase5 4 5" xfId="268"/>
    <cellStyle name="20% - Ênfase5 5" xfId="269"/>
    <cellStyle name="20% - Ênfase5 5 2" xfId="270"/>
    <cellStyle name="20% - Ênfase5 5 3" xfId="271"/>
    <cellStyle name="20% - Ênfase5 5 4" xfId="272"/>
    <cellStyle name="20% - Ênfase5 5 5" xfId="273"/>
    <cellStyle name="20% - Ênfase5 6" xfId="274"/>
    <cellStyle name="20% - Ênfase5 7" xfId="275"/>
    <cellStyle name="20% - Ênfase5 8" xfId="276"/>
    <cellStyle name="20% - Ênfase6" xfId="277"/>
    <cellStyle name="20% - Ênfase6 2" xfId="278"/>
    <cellStyle name="20% - Ênfase6 2 2" xfId="279"/>
    <cellStyle name="20% - Ênfase6 2 2 2" xfId="280"/>
    <cellStyle name="20% - Ênfase6 2 2 3" xfId="281"/>
    <cellStyle name="20% - Ênfase6 2 2 4" xfId="282"/>
    <cellStyle name="20% - Ênfase6 2 3" xfId="283"/>
    <cellStyle name="20% - Ênfase6 2 4" xfId="284"/>
    <cellStyle name="20% - Ênfase6 2 5" xfId="285"/>
    <cellStyle name="20% - Ênfase6 2 6" xfId="286"/>
    <cellStyle name="20% - Ênfase6 2 7" xfId="287"/>
    <cellStyle name="20% - Ênfase6 2 8" xfId="288"/>
    <cellStyle name="20% - Ênfase6 2 9" xfId="289"/>
    <cellStyle name="20% - Ênfase6 3" xfId="290"/>
    <cellStyle name="20% - Ênfase6 3 2" xfId="291"/>
    <cellStyle name="20% - Ênfase6 3 3" xfId="292"/>
    <cellStyle name="20% - Ênfase6 3 4" xfId="293"/>
    <cellStyle name="20% - Ênfase6 3 5" xfId="294"/>
    <cellStyle name="20% - Ênfase6 4" xfId="295"/>
    <cellStyle name="20% - Ênfase6 4 2" xfId="296"/>
    <cellStyle name="20% - Ênfase6 4 3" xfId="297"/>
    <cellStyle name="20% - Ênfase6 4 4" xfId="298"/>
    <cellStyle name="20% - Ênfase6 4 5" xfId="299"/>
    <cellStyle name="20% - Ênfase6 5" xfId="300"/>
    <cellStyle name="20% - Ênfase6 5 2" xfId="301"/>
    <cellStyle name="20% - Ênfase6 5 3" xfId="302"/>
    <cellStyle name="20% - Ênfase6 5 4" xfId="303"/>
    <cellStyle name="20% - Ênfase6 5 5" xfId="304"/>
    <cellStyle name="20% - Ênfase6 6" xfId="305"/>
    <cellStyle name="20% - Ênfase6 7" xfId="306"/>
    <cellStyle name="20% - Ênfase6 8" xfId="307"/>
    <cellStyle name="40% - Accent1" xfId="308"/>
    <cellStyle name="40% - Accent1 2" xfId="309"/>
    <cellStyle name="40% - Accent1 2 2" xfId="310"/>
    <cellStyle name="40% - Accent1 2 3" xfId="311"/>
    <cellStyle name="40% - Accent1 2 4" xfId="312"/>
    <cellStyle name="40% - Accent1 2 5" xfId="313"/>
    <cellStyle name="40% - Accent1 3" xfId="314"/>
    <cellStyle name="40% - Accent1 4" xfId="315"/>
    <cellStyle name="40% - Accent1 5" xfId="316"/>
    <cellStyle name="40% - Accent1 6" xfId="317"/>
    <cellStyle name="40% - Accent1 7" xfId="318"/>
    <cellStyle name="40% - Accent1_135-11-SNR-Planilha de Quantitativos e Serviços" xfId="319"/>
    <cellStyle name="40% - Accent2" xfId="320"/>
    <cellStyle name="40% - Accent2 2" xfId="321"/>
    <cellStyle name="40% - Accent2 2 2" xfId="322"/>
    <cellStyle name="40% - Accent2 2 3" xfId="323"/>
    <cellStyle name="40% - Accent2 2 4" xfId="324"/>
    <cellStyle name="40% - Accent2 2 5" xfId="325"/>
    <cellStyle name="40% - Accent2 3" xfId="326"/>
    <cellStyle name="40% - Accent2 4" xfId="327"/>
    <cellStyle name="40% - Accent2 5" xfId="328"/>
    <cellStyle name="40% - Accent2 6" xfId="329"/>
    <cellStyle name="40% - Accent2 7" xfId="330"/>
    <cellStyle name="40% - Accent3" xfId="331"/>
    <cellStyle name="40% - Accent3 2" xfId="332"/>
    <cellStyle name="40% - Accent3 2 2" xfId="333"/>
    <cellStyle name="40% - Accent3 2 3" xfId="334"/>
    <cellStyle name="40% - Accent3 2 4" xfId="335"/>
    <cellStyle name="40% - Accent3 2 5" xfId="336"/>
    <cellStyle name="40% - Accent3 3" xfId="337"/>
    <cellStyle name="40% - Accent3 4" xfId="338"/>
    <cellStyle name="40% - Accent3 5" xfId="339"/>
    <cellStyle name="40% - Accent3 6" xfId="340"/>
    <cellStyle name="40% - Accent3 7" xfId="341"/>
    <cellStyle name="40% - Accent3_135-11-SNR-Planilha de Quantitativos e Serviços" xfId="342"/>
    <cellStyle name="40% - Accent4" xfId="343"/>
    <cellStyle name="40% - Accent4 2" xfId="344"/>
    <cellStyle name="40% - Accent4 2 2" xfId="345"/>
    <cellStyle name="40% - Accent4 2 3" xfId="346"/>
    <cellStyle name="40% - Accent4 2 4" xfId="347"/>
    <cellStyle name="40% - Accent4 2 5" xfId="348"/>
    <cellStyle name="40% - Accent4 3" xfId="349"/>
    <cellStyle name="40% - Accent4 4" xfId="350"/>
    <cellStyle name="40% - Accent4 5" xfId="351"/>
    <cellStyle name="40% - Accent4 6" xfId="352"/>
    <cellStyle name="40% - Accent4 7" xfId="353"/>
    <cellStyle name="40% - Accent4_135-11-SNR-Planilha de Quantitativos e Serviços" xfId="354"/>
    <cellStyle name="40% - Accent5" xfId="355"/>
    <cellStyle name="40% - Accent5 2" xfId="356"/>
    <cellStyle name="40% - Accent5 2 2" xfId="357"/>
    <cellStyle name="40% - Accent5 2 3" xfId="358"/>
    <cellStyle name="40% - Accent5 2 4" xfId="359"/>
    <cellStyle name="40% - Accent5 2 5" xfId="360"/>
    <cellStyle name="40% - Accent5 3" xfId="361"/>
    <cellStyle name="40% - Accent5 4" xfId="362"/>
    <cellStyle name="40% - Accent5 5" xfId="363"/>
    <cellStyle name="40% - Accent5 6" xfId="364"/>
    <cellStyle name="40% - Accent5 7" xfId="365"/>
    <cellStyle name="40% - Accent5_135-11-SNR-Planilha de Quantitativos e Serviços" xfId="366"/>
    <cellStyle name="40% - Accent6" xfId="367"/>
    <cellStyle name="40% - Accent6 2" xfId="368"/>
    <cellStyle name="40% - Accent6 2 2" xfId="369"/>
    <cellStyle name="40% - Accent6 2 3" xfId="370"/>
    <cellStyle name="40% - Accent6 2 4" xfId="371"/>
    <cellStyle name="40% - Accent6 2 5" xfId="372"/>
    <cellStyle name="40% - Accent6 3" xfId="373"/>
    <cellStyle name="40% - Accent6 4" xfId="374"/>
    <cellStyle name="40% - Accent6 5" xfId="375"/>
    <cellStyle name="40% - Accent6 6" xfId="376"/>
    <cellStyle name="40% - Accent6 7" xfId="377"/>
    <cellStyle name="40% - Accent6_135-11-SNR-Planilha de Quantitativos e Serviços" xfId="378"/>
    <cellStyle name="40% - Ênfase1" xfId="379"/>
    <cellStyle name="40% - Ênfase1 2" xfId="380"/>
    <cellStyle name="40% - Ênfase1 2 2" xfId="381"/>
    <cellStyle name="40% - Ênfase1 2 2 2" xfId="382"/>
    <cellStyle name="40% - Ênfase1 2 2 3" xfId="383"/>
    <cellStyle name="40% - Ênfase1 2 2 4" xfId="384"/>
    <cellStyle name="40% - Ênfase1 2 3" xfId="385"/>
    <cellStyle name="40% - Ênfase1 2 4" xfId="386"/>
    <cellStyle name="40% - Ênfase1 2 5" xfId="387"/>
    <cellStyle name="40% - Ênfase1 2 6" xfId="388"/>
    <cellStyle name="40% - Ênfase1 2 7" xfId="389"/>
    <cellStyle name="40% - Ênfase1 2 8" xfId="390"/>
    <cellStyle name="40% - Ênfase1 2 9" xfId="391"/>
    <cellStyle name="40% - Ênfase1 3" xfId="392"/>
    <cellStyle name="40% - Ênfase1 3 2" xfId="393"/>
    <cellStyle name="40% - Ênfase1 3 2 2" xfId="394"/>
    <cellStyle name="40% - Ênfase1 3 3" xfId="395"/>
    <cellStyle name="40% - Ênfase1 3 4" xfId="396"/>
    <cellStyle name="40% - Ênfase1 3 5" xfId="397"/>
    <cellStyle name="40% - Ênfase1 3 6" xfId="398"/>
    <cellStyle name="40% - Ênfase1 3 7" xfId="399"/>
    <cellStyle name="40% - Ênfase1 3 8" xfId="400"/>
    <cellStyle name="40% - Ênfase1 4" xfId="401"/>
    <cellStyle name="40% - Ênfase1 4 2" xfId="402"/>
    <cellStyle name="40% - Ênfase1 4 3" xfId="403"/>
    <cellStyle name="40% - Ênfase1 4 4" xfId="404"/>
    <cellStyle name="40% - Ênfase1 4 5" xfId="405"/>
    <cellStyle name="40% - Ênfase1 5" xfId="406"/>
    <cellStyle name="40% - Ênfase1 5 2" xfId="407"/>
    <cellStyle name="40% - Ênfase1 5 3" xfId="408"/>
    <cellStyle name="40% - Ênfase1 5 4" xfId="409"/>
    <cellStyle name="40% - Ênfase1 5 5" xfId="410"/>
    <cellStyle name="40% - Ênfase1 6" xfId="411"/>
    <cellStyle name="40% - Ênfase1 7" xfId="412"/>
    <cellStyle name="40% - Ênfase1 8" xfId="413"/>
    <cellStyle name="40% - Ênfase2" xfId="414"/>
    <cellStyle name="40% - Ênfase2 2" xfId="415"/>
    <cellStyle name="40% - Ênfase2 2 2" xfId="416"/>
    <cellStyle name="40% - Ênfase2 2 2 2" xfId="417"/>
    <cellStyle name="40% - Ênfase2 2 2 3" xfId="418"/>
    <cellStyle name="40% - Ênfase2 2 2 4" xfId="419"/>
    <cellStyle name="40% - Ênfase2 2 3" xfId="420"/>
    <cellStyle name="40% - Ênfase2 2 4" xfId="421"/>
    <cellStyle name="40% - Ênfase2 2 5" xfId="422"/>
    <cellStyle name="40% - Ênfase2 2 6" xfId="423"/>
    <cellStyle name="40% - Ênfase2 2 7" xfId="424"/>
    <cellStyle name="40% - Ênfase2 2 8" xfId="425"/>
    <cellStyle name="40% - Ênfase2 2 9" xfId="426"/>
    <cellStyle name="40% - Ênfase2 3" xfId="427"/>
    <cellStyle name="40% - Ênfase2 3 2" xfId="428"/>
    <cellStyle name="40% - Ênfase2 3 3" xfId="429"/>
    <cellStyle name="40% - Ênfase2 3 4" xfId="430"/>
    <cellStyle name="40% - Ênfase2 3 5" xfId="431"/>
    <cellStyle name="40% - Ênfase2 4" xfId="432"/>
    <cellStyle name="40% - Ênfase2 4 2" xfId="433"/>
    <cellStyle name="40% - Ênfase2 4 3" xfId="434"/>
    <cellStyle name="40% - Ênfase2 4 4" xfId="435"/>
    <cellStyle name="40% - Ênfase2 4 5" xfId="436"/>
    <cellStyle name="40% - Ênfase2 5" xfId="437"/>
    <cellStyle name="40% - Ênfase2 5 2" xfId="438"/>
    <cellStyle name="40% - Ênfase2 5 3" xfId="439"/>
    <cellStyle name="40% - Ênfase2 5 4" xfId="440"/>
    <cellStyle name="40% - Ênfase2 5 5" xfId="441"/>
    <cellStyle name="40% - Ênfase2 6" xfId="442"/>
    <cellStyle name="40% - Ênfase2 7" xfId="443"/>
    <cellStyle name="40% - Ênfase2 8" xfId="444"/>
    <cellStyle name="40% - Ênfase3" xfId="445"/>
    <cellStyle name="40% - Ênfase3 2" xfId="446"/>
    <cellStyle name="40% - Ênfase3 2 2" xfId="447"/>
    <cellStyle name="40% - Ênfase3 2 2 2" xfId="448"/>
    <cellStyle name="40% - Ênfase3 2 2 3" xfId="449"/>
    <cellStyle name="40% - Ênfase3 2 2 4" xfId="450"/>
    <cellStyle name="40% - Ênfase3 2 3" xfId="451"/>
    <cellStyle name="40% - Ênfase3 2 4" xfId="452"/>
    <cellStyle name="40% - Ênfase3 2 5" xfId="453"/>
    <cellStyle name="40% - Ênfase3 2 6" xfId="454"/>
    <cellStyle name="40% - Ênfase3 2 7" xfId="455"/>
    <cellStyle name="40% - Ênfase3 2 8" xfId="456"/>
    <cellStyle name="40% - Ênfase3 2 9" xfId="457"/>
    <cellStyle name="40% - Ênfase3 3" xfId="458"/>
    <cellStyle name="40% - Ênfase3 3 2" xfId="459"/>
    <cellStyle name="40% - Ênfase3 3 2 2" xfId="460"/>
    <cellStyle name="40% - Ênfase3 3 3" xfId="461"/>
    <cellStyle name="40% - Ênfase3 3 4" xfId="462"/>
    <cellStyle name="40% - Ênfase3 3 5" xfId="463"/>
    <cellStyle name="40% - Ênfase3 3 6" xfId="464"/>
    <cellStyle name="40% - Ênfase3 3 7" xfId="465"/>
    <cellStyle name="40% - Ênfase3 3 8" xfId="466"/>
    <cellStyle name="40% - Ênfase3 4" xfId="467"/>
    <cellStyle name="40% - Ênfase3 4 2" xfId="468"/>
    <cellStyle name="40% - Ênfase3 4 3" xfId="469"/>
    <cellStyle name="40% - Ênfase3 4 4" xfId="470"/>
    <cellStyle name="40% - Ênfase3 4 5" xfId="471"/>
    <cellStyle name="40% - Ênfase3 5" xfId="472"/>
    <cellStyle name="40% - Ênfase3 5 2" xfId="473"/>
    <cellStyle name="40% - Ênfase3 5 3" xfId="474"/>
    <cellStyle name="40% - Ênfase3 5 4" xfId="475"/>
    <cellStyle name="40% - Ênfase3 5 5" xfId="476"/>
    <cellStyle name="40% - Ênfase3 6" xfId="477"/>
    <cellStyle name="40% - Ênfase3 7" xfId="478"/>
    <cellStyle name="40% - Ênfase3 8" xfId="479"/>
    <cellStyle name="40% - Ênfase4" xfId="480"/>
    <cellStyle name="40% - Ênfase4 2" xfId="481"/>
    <cellStyle name="40% - Ênfase4 2 2" xfId="482"/>
    <cellStyle name="40% - Ênfase4 2 2 2" xfId="483"/>
    <cellStyle name="40% - Ênfase4 2 2 3" xfId="484"/>
    <cellStyle name="40% - Ênfase4 2 2 4" xfId="485"/>
    <cellStyle name="40% - Ênfase4 2 3" xfId="486"/>
    <cellStyle name="40% - Ênfase4 2 4" xfId="487"/>
    <cellStyle name="40% - Ênfase4 2 5" xfId="488"/>
    <cellStyle name="40% - Ênfase4 2 6" xfId="489"/>
    <cellStyle name="40% - Ênfase4 2 7" xfId="490"/>
    <cellStyle name="40% - Ênfase4 2 8" xfId="491"/>
    <cellStyle name="40% - Ênfase4 2 9" xfId="492"/>
    <cellStyle name="40% - Ênfase4 3" xfId="493"/>
    <cellStyle name="40% - Ênfase4 3 2" xfId="494"/>
    <cellStyle name="40% - Ênfase4 3 2 2" xfId="495"/>
    <cellStyle name="40% - Ênfase4 3 3" xfId="496"/>
    <cellStyle name="40% - Ênfase4 3 4" xfId="497"/>
    <cellStyle name="40% - Ênfase4 3 5" xfId="498"/>
    <cellStyle name="40% - Ênfase4 3 6" xfId="499"/>
    <cellStyle name="40% - Ênfase4 3 7" xfId="500"/>
    <cellStyle name="40% - Ênfase4 3 8" xfId="501"/>
    <cellStyle name="40% - Ênfase4 4" xfId="502"/>
    <cellStyle name="40% - Ênfase4 4 2" xfId="503"/>
    <cellStyle name="40% - Ênfase4 4 3" xfId="504"/>
    <cellStyle name="40% - Ênfase4 4 4" xfId="505"/>
    <cellStyle name="40% - Ênfase4 4 5" xfId="506"/>
    <cellStyle name="40% - Ênfase4 5" xfId="507"/>
    <cellStyle name="40% - Ênfase4 5 2" xfId="508"/>
    <cellStyle name="40% - Ênfase4 5 3" xfId="509"/>
    <cellStyle name="40% - Ênfase4 5 4" xfId="510"/>
    <cellStyle name="40% - Ênfase4 5 5" xfId="511"/>
    <cellStyle name="40% - Ênfase4 6" xfId="512"/>
    <cellStyle name="40% - Ênfase4 7" xfId="513"/>
    <cellStyle name="40% - Ênfase4 8" xfId="514"/>
    <cellStyle name="40% - Ênfase5" xfId="515"/>
    <cellStyle name="40% - Ênfase5 2" xfId="516"/>
    <cellStyle name="40% - Ênfase5 2 2" xfId="517"/>
    <cellStyle name="40% - Ênfase5 2 2 2" xfId="518"/>
    <cellStyle name="40% - Ênfase5 2 2 3" xfId="519"/>
    <cellStyle name="40% - Ênfase5 2 2 4" xfId="520"/>
    <cellStyle name="40% - Ênfase5 2 3" xfId="521"/>
    <cellStyle name="40% - Ênfase5 2 4" xfId="522"/>
    <cellStyle name="40% - Ênfase5 2 5" xfId="523"/>
    <cellStyle name="40% - Ênfase5 2 6" xfId="524"/>
    <cellStyle name="40% - Ênfase5 2 7" xfId="525"/>
    <cellStyle name="40% - Ênfase5 2 8" xfId="526"/>
    <cellStyle name="40% - Ênfase5 2 9" xfId="527"/>
    <cellStyle name="40% - Ênfase5 3" xfId="528"/>
    <cellStyle name="40% - Ênfase5 3 2" xfId="529"/>
    <cellStyle name="40% - Ênfase5 3 3" xfId="530"/>
    <cellStyle name="40% - Ênfase5 3 4" xfId="531"/>
    <cellStyle name="40% - Ênfase5 3 5" xfId="532"/>
    <cellStyle name="40% - Ênfase5 4" xfId="533"/>
    <cellStyle name="40% - Ênfase5 4 2" xfId="534"/>
    <cellStyle name="40% - Ênfase5 4 3" xfId="535"/>
    <cellStyle name="40% - Ênfase5 4 4" xfId="536"/>
    <cellStyle name="40% - Ênfase5 4 5" xfId="537"/>
    <cellStyle name="40% - Ênfase5 5" xfId="538"/>
    <cellStyle name="40% - Ênfase5 5 2" xfId="539"/>
    <cellStyle name="40% - Ênfase5 5 3" xfId="540"/>
    <cellStyle name="40% - Ênfase5 5 4" xfId="541"/>
    <cellStyle name="40% - Ênfase5 5 5" xfId="542"/>
    <cellStyle name="40% - Ênfase5 6" xfId="543"/>
    <cellStyle name="40% - Ênfase5 7" xfId="544"/>
    <cellStyle name="40% - Ênfase5 8" xfId="545"/>
    <cellStyle name="40% - Ênfase6" xfId="546"/>
    <cellStyle name="40% - Ênfase6 2" xfId="547"/>
    <cellStyle name="40% - Ênfase6 2 2" xfId="548"/>
    <cellStyle name="40% - Ênfase6 2 2 2" xfId="549"/>
    <cellStyle name="40% - Ênfase6 2 2 3" xfId="550"/>
    <cellStyle name="40% - Ênfase6 2 2 4" xfId="551"/>
    <cellStyle name="40% - Ênfase6 2 3" xfId="552"/>
    <cellStyle name="40% - Ênfase6 2 4" xfId="553"/>
    <cellStyle name="40% - Ênfase6 2 5" xfId="554"/>
    <cellStyle name="40% - Ênfase6 2 6" xfId="555"/>
    <cellStyle name="40% - Ênfase6 2 7" xfId="556"/>
    <cellStyle name="40% - Ênfase6 2 8" xfId="557"/>
    <cellStyle name="40% - Ênfase6 2 9" xfId="558"/>
    <cellStyle name="40% - Ênfase6 3" xfId="559"/>
    <cellStyle name="40% - Ênfase6 3 2" xfId="560"/>
    <cellStyle name="40% - Ênfase6 3 2 2" xfId="561"/>
    <cellStyle name="40% - Ênfase6 3 3" xfId="562"/>
    <cellStyle name="40% - Ênfase6 3 4" xfId="563"/>
    <cellStyle name="40% - Ênfase6 3 5" xfId="564"/>
    <cellStyle name="40% - Ênfase6 3 6" xfId="565"/>
    <cellStyle name="40% - Ênfase6 3 7" xfId="566"/>
    <cellStyle name="40% - Ênfase6 3 8" xfId="567"/>
    <cellStyle name="40% - Ênfase6 4" xfId="568"/>
    <cellStyle name="40% - Ênfase6 4 2" xfId="569"/>
    <cellStyle name="40% - Ênfase6 4 3" xfId="570"/>
    <cellStyle name="40% - Ênfase6 4 4" xfId="571"/>
    <cellStyle name="40% - Ênfase6 4 5" xfId="572"/>
    <cellStyle name="40% - Ênfase6 5" xfId="573"/>
    <cellStyle name="40% - Ênfase6 5 2" xfId="574"/>
    <cellStyle name="40% - Ênfase6 5 3" xfId="575"/>
    <cellStyle name="40% - Ênfase6 5 4" xfId="576"/>
    <cellStyle name="40% - Ênfase6 5 5" xfId="577"/>
    <cellStyle name="40% - Ênfase6 6" xfId="578"/>
    <cellStyle name="40% - Ênfase6 7" xfId="579"/>
    <cellStyle name="40% - Ênfase6 8" xfId="580"/>
    <cellStyle name="60% - Accent1" xfId="581"/>
    <cellStyle name="60% - Accent1 2" xfId="582"/>
    <cellStyle name="60% - Accent1 2 2" xfId="583"/>
    <cellStyle name="60% - Accent1 2 3" xfId="584"/>
    <cellStyle name="60% - Accent1 3" xfId="585"/>
    <cellStyle name="60% - Accent1 4" xfId="586"/>
    <cellStyle name="60% - Accent1 5" xfId="587"/>
    <cellStyle name="60% - Accent1_135-11-SNR-Planilha de Quantitativos e Serviços" xfId="588"/>
    <cellStyle name="60% - Accent2" xfId="589"/>
    <cellStyle name="60% - Accent2 2" xfId="590"/>
    <cellStyle name="60% - Accent2 2 2" xfId="591"/>
    <cellStyle name="60% - Accent2 2 3" xfId="592"/>
    <cellStyle name="60% - Accent2 3" xfId="593"/>
    <cellStyle name="60% - Accent2 4" xfId="594"/>
    <cellStyle name="60% - Accent2 5" xfId="595"/>
    <cellStyle name="60% - Accent2_135-11-SNR-Planilha de Quantitativos e Serviços" xfId="596"/>
    <cellStyle name="60% - Accent3" xfId="597"/>
    <cellStyle name="60% - Accent3 2" xfId="598"/>
    <cellStyle name="60% - Accent3 2 2" xfId="599"/>
    <cellStyle name="60% - Accent3 2 3" xfId="600"/>
    <cellStyle name="60% - Accent3 3" xfId="601"/>
    <cellStyle name="60% - Accent3 4" xfId="602"/>
    <cellStyle name="60% - Accent3 5" xfId="603"/>
    <cellStyle name="60% - Accent3_135-11-SNR-Planilha de Quantitativos e Serviços" xfId="604"/>
    <cellStyle name="60% - Accent4" xfId="605"/>
    <cellStyle name="60% - Accent4 2" xfId="606"/>
    <cellStyle name="60% - Accent4 2 2" xfId="607"/>
    <cellStyle name="60% - Accent4 2 3" xfId="608"/>
    <cellStyle name="60% - Accent4 3" xfId="609"/>
    <cellStyle name="60% - Accent4 4" xfId="610"/>
    <cellStyle name="60% - Accent4 5" xfId="611"/>
    <cellStyle name="60% - Accent4_135-11-SNR-Planilha de Quantitativos e Serviços" xfId="612"/>
    <cellStyle name="60% - Accent5" xfId="613"/>
    <cellStyle name="60% - Accent5 2" xfId="614"/>
    <cellStyle name="60% - Accent5 2 2" xfId="615"/>
    <cellStyle name="60% - Accent5 2 3" xfId="616"/>
    <cellStyle name="60% - Accent5 3" xfId="617"/>
    <cellStyle name="60% - Accent5 4" xfId="618"/>
    <cellStyle name="60% - Accent5 5" xfId="619"/>
    <cellStyle name="60% - Accent5_135-11-SNR-Planilha de Quantitativos e Serviços" xfId="620"/>
    <cellStyle name="60% - Accent6" xfId="621"/>
    <cellStyle name="60% - Accent6 2" xfId="622"/>
    <cellStyle name="60% - Accent6 2 2" xfId="623"/>
    <cellStyle name="60% - Accent6 2 3" xfId="624"/>
    <cellStyle name="60% - Accent6 3" xfId="625"/>
    <cellStyle name="60% - Accent6 4" xfId="626"/>
    <cellStyle name="60% - Accent6 5" xfId="627"/>
    <cellStyle name="60% - Accent6_135-11-SNR-Planilha de Quantitativos e Serviços" xfId="628"/>
    <cellStyle name="60% - Ênfase1" xfId="629"/>
    <cellStyle name="60% - Ênfase1 2" xfId="630"/>
    <cellStyle name="60% - Ênfase1 2 2" xfId="631"/>
    <cellStyle name="60% - Ênfase1 2 2 2" xfId="632"/>
    <cellStyle name="60% - Ênfase1 2 2 3" xfId="633"/>
    <cellStyle name="60% - Ênfase1 2 3" xfId="634"/>
    <cellStyle name="60% - Ênfase1 2 4" xfId="635"/>
    <cellStyle name="60% - Ênfase1 2 5" xfId="636"/>
    <cellStyle name="60% - Ênfase1 2 6" xfId="637"/>
    <cellStyle name="60% - Ênfase1 2 7" xfId="638"/>
    <cellStyle name="60% - Ênfase1 2 8" xfId="639"/>
    <cellStyle name="60% - Ênfase1 3" xfId="640"/>
    <cellStyle name="60% - Ênfase1 3 2" xfId="641"/>
    <cellStyle name="60% - Ênfase1 3 3" xfId="642"/>
    <cellStyle name="60% - Ênfase1 3 4" xfId="643"/>
    <cellStyle name="60% - Ênfase1 3 5" xfId="644"/>
    <cellStyle name="60% - Ênfase1 4" xfId="645"/>
    <cellStyle name="60% - Ênfase1 4 2" xfId="646"/>
    <cellStyle name="60% - Ênfase1 4 3" xfId="647"/>
    <cellStyle name="60% - Ênfase1 4 4" xfId="648"/>
    <cellStyle name="60% - Ênfase1 4 5" xfId="649"/>
    <cellStyle name="60% - Ênfase1 5" xfId="650"/>
    <cellStyle name="60% - Ênfase1 5 2" xfId="651"/>
    <cellStyle name="60% - Ênfase1 5 3" xfId="652"/>
    <cellStyle name="60% - Ênfase1 5 4" xfId="653"/>
    <cellStyle name="60% - Ênfase1 5 5" xfId="654"/>
    <cellStyle name="60% - Ênfase1 6" xfId="655"/>
    <cellStyle name="60% - Ênfase1 7" xfId="656"/>
    <cellStyle name="60% - Ênfase2" xfId="657"/>
    <cellStyle name="60% - Ênfase2 2" xfId="658"/>
    <cellStyle name="60% - Ênfase2 2 2" xfId="659"/>
    <cellStyle name="60% - Ênfase2 2 2 2" xfId="660"/>
    <cellStyle name="60% - Ênfase2 2 2 3" xfId="661"/>
    <cellStyle name="60% - Ênfase2 2 3" xfId="662"/>
    <cellStyle name="60% - Ênfase2 2 4" xfId="663"/>
    <cellStyle name="60% - Ênfase2 2 5" xfId="664"/>
    <cellStyle name="60% - Ênfase2 2 6" xfId="665"/>
    <cellStyle name="60% - Ênfase2 2 7" xfId="666"/>
    <cellStyle name="60% - Ênfase2 2 8" xfId="667"/>
    <cellStyle name="60% - Ênfase2 3" xfId="668"/>
    <cellStyle name="60% - Ênfase2 3 2" xfId="669"/>
    <cellStyle name="60% - Ênfase2 3 3" xfId="670"/>
    <cellStyle name="60% - Ênfase2 3 4" xfId="671"/>
    <cellStyle name="60% - Ênfase2 3 5" xfId="672"/>
    <cellStyle name="60% - Ênfase2 4" xfId="673"/>
    <cellStyle name="60% - Ênfase2 4 2" xfId="674"/>
    <cellStyle name="60% - Ênfase2 4 3" xfId="675"/>
    <cellStyle name="60% - Ênfase2 4 4" xfId="676"/>
    <cellStyle name="60% - Ênfase2 4 5" xfId="677"/>
    <cellStyle name="60% - Ênfase2 5" xfId="678"/>
    <cellStyle name="60% - Ênfase2 6" xfId="679"/>
    <cellStyle name="60% - Ênfase2 7" xfId="680"/>
    <cellStyle name="60% - Ênfase3" xfId="681"/>
    <cellStyle name="60% - Ênfase3 2" xfId="682"/>
    <cellStyle name="60% - Ênfase3 2 2" xfId="683"/>
    <cellStyle name="60% - Ênfase3 2 2 2" xfId="684"/>
    <cellStyle name="60% - Ênfase3 2 2 3" xfId="685"/>
    <cellStyle name="60% - Ênfase3 2 3" xfId="686"/>
    <cellStyle name="60% - Ênfase3 2 4" xfId="687"/>
    <cellStyle name="60% - Ênfase3 2 5" xfId="688"/>
    <cellStyle name="60% - Ênfase3 2 6" xfId="689"/>
    <cellStyle name="60% - Ênfase3 2 7" xfId="690"/>
    <cellStyle name="60% - Ênfase3 2 8" xfId="691"/>
    <cellStyle name="60% - Ênfase3 3" xfId="692"/>
    <cellStyle name="60% - Ênfase3 3 2" xfId="693"/>
    <cellStyle name="60% - Ênfase3 3 3" xfId="694"/>
    <cellStyle name="60% - Ênfase3 3 4" xfId="695"/>
    <cellStyle name="60% - Ênfase3 3 5" xfId="696"/>
    <cellStyle name="60% - Ênfase3 4" xfId="697"/>
    <cellStyle name="60% - Ênfase3 4 2" xfId="698"/>
    <cellStyle name="60% - Ênfase3 4 3" xfId="699"/>
    <cellStyle name="60% - Ênfase3 4 4" xfId="700"/>
    <cellStyle name="60% - Ênfase3 4 5" xfId="701"/>
    <cellStyle name="60% - Ênfase3 5" xfId="702"/>
    <cellStyle name="60% - Ênfase3 5 2" xfId="703"/>
    <cellStyle name="60% - Ênfase3 5 3" xfId="704"/>
    <cellStyle name="60% - Ênfase3 5 4" xfId="705"/>
    <cellStyle name="60% - Ênfase3 5 5" xfId="706"/>
    <cellStyle name="60% - Ênfase3 6" xfId="707"/>
    <cellStyle name="60% - Ênfase3 7" xfId="708"/>
    <cellStyle name="60% - Ênfase4" xfId="709"/>
    <cellStyle name="60% - Ênfase4 2" xfId="710"/>
    <cellStyle name="60% - Ênfase4 2 2" xfId="711"/>
    <cellStyle name="60% - Ênfase4 2 2 2" xfId="712"/>
    <cellStyle name="60% - Ênfase4 2 2 3" xfId="713"/>
    <cellStyle name="60% - Ênfase4 2 3" xfId="714"/>
    <cellStyle name="60% - Ênfase4 2 4" xfId="715"/>
    <cellStyle name="60% - Ênfase4 2 5" xfId="716"/>
    <cellStyle name="60% - Ênfase4 2 6" xfId="717"/>
    <cellStyle name="60% - Ênfase4 2 7" xfId="718"/>
    <cellStyle name="60% - Ênfase4 2 8" xfId="719"/>
    <cellStyle name="60% - Ênfase4 3" xfId="720"/>
    <cellStyle name="60% - Ênfase4 3 2" xfId="721"/>
    <cellStyle name="60% - Ênfase4 3 3" xfId="722"/>
    <cellStyle name="60% - Ênfase4 3 4" xfId="723"/>
    <cellStyle name="60% - Ênfase4 3 5" xfId="724"/>
    <cellStyle name="60% - Ênfase4 4" xfId="725"/>
    <cellStyle name="60% - Ênfase4 4 2" xfId="726"/>
    <cellStyle name="60% - Ênfase4 4 3" xfId="727"/>
    <cellStyle name="60% - Ênfase4 4 4" xfId="728"/>
    <cellStyle name="60% - Ênfase4 4 5" xfId="729"/>
    <cellStyle name="60% - Ênfase4 5" xfId="730"/>
    <cellStyle name="60% - Ênfase4 5 2" xfId="731"/>
    <cellStyle name="60% - Ênfase4 5 3" xfId="732"/>
    <cellStyle name="60% - Ênfase4 5 4" xfId="733"/>
    <cellStyle name="60% - Ênfase4 5 5" xfId="734"/>
    <cellStyle name="60% - Ênfase4 6" xfId="735"/>
    <cellStyle name="60% - Ênfase4 7" xfId="736"/>
    <cellStyle name="60% - Ênfase5" xfId="737"/>
    <cellStyle name="60% - Ênfase5 2" xfId="738"/>
    <cellStyle name="60% - Ênfase5 2 2" xfId="739"/>
    <cellStyle name="60% - Ênfase5 2 2 2" xfId="740"/>
    <cellStyle name="60% - Ênfase5 2 2 3" xfId="741"/>
    <cellStyle name="60% - Ênfase5 2 3" xfId="742"/>
    <cellStyle name="60% - Ênfase5 2 4" xfId="743"/>
    <cellStyle name="60% - Ênfase5 2 5" xfId="744"/>
    <cellStyle name="60% - Ênfase5 2 6" xfId="745"/>
    <cellStyle name="60% - Ênfase5 2 7" xfId="746"/>
    <cellStyle name="60% - Ênfase5 2 8" xfId="747"/>
    <cellStyle name="60% - Ênfase5 3" xfId="748"/>
    <cellStyle name="60% - Ênfase5 3 2" xfId="749"/>
    <cellStyle name="60% - Ênfase5 3 3" xfId="750"/>
    <cellStyle name="60% - Ênfase5 3 4" xfId="751"/>
    <cellStyle name="60% - Ênfase5 3 5" xfId="752"/>
    <cellStyle name="60% - Ênfase5 4" xfId="753"/>
    <cellStyle name="60% - Ênfase5 4 2" xfId="754"/>
    <cellStyle name="60% - Ênfase5 4 3" xfId="755"/>
    <cellStyle name="60% - Ênfase5 4 4" xfId="756"/>
    <cellStyle name="60% - Ênfase5 4 5" xfId="757"/>
    <cellStyle name="60% - Ênfase5 5" xfId="758"/>
    <cellStyle name="60% - Ênfase5 6" xfId="759"/>
    <cellStyle name="60% - Ênfase5 7" xfId="760"/>
    <cellStyle name="60% - Ênfase6" xfId="761"/>
    <cellStyle name="60% - Ênfase6 2" xfId="762"/>
    <cellStyle name="60% - Ênfase6 2 2" xfId="763"/>
    <cellStyle name="60% - Ênfase6 2 2 2" xfId="764"/>
    <cellStyle name="60% - Ênfase6 2 2 3" xfId="765"/>
    <cellStyle name="60% - Ênfase6 2 3" xfId="766"/>
    <cellStyle name="60% - Ênfase6 2 4" xfId="767"/>
    <cellStyle name="60% - Ênfase6 2 5" xfId="768"/>
    <cellStyle name="60% - Ênfase6 2 6" xfId="769"/>
    <cellStyle name="60% - Ênfase6 2 7" xfId="770"/>
    <cellStyle name="60% - Ênfase6 2 8" xfId="771"/>
    <cellStyle name="60% - Ênfase6 3" xfId="772"/>
    <cellStyle name="60% - Ênfase6 3 2" xfId="773"/>
    <cellStyle name="60% - Ênfase6 3 3" xfId="774"/>
    <cellStyle name="60% - Ênfase6 3 4" xfId="775"/>
    <cellStyle name="60% - Ênfase6 3 5" xfId="776"/>
    <cellStyle name="60% - Ênfase6 4" xfId="777"/>
    <cellStyle name="60% - Ênfase6 4 2" xfId="778"/>
    <cellStyle name="60% - Ênfase6 4 3" xfId="779"/>
    <cellStyle name="60% - Ênfase6 4 4" xfId="780"/>
    <cellStyle name="60% - Ênfase6 4 5" xfId="781"/>
    <cellStyle name="60% - Ênfase6 5" xfId="782"/>
    <cellStyle name="60% - Ênfase6 5 2" xfId="783"/>
    <cellStyle name="60% - Ênfase6 5 3" xfId="784"/>
    <cellStyle name="60% - Ênfase6 5 4" xfId="785"/>
    <cellStyle name="60% - Ênfase6 5 5" xfId="786"/>
    <cellStyle name="60% - Ênfase6 6" xfId="787"/>
    <cellStyle name="60% - Ênfase6 7" xfId="788"/>
    <cellStyle name="Accent1" xfId="789"/>
    <cellStyle name="Accent1 2" xfId="790"/>
    <cellStyle name="Accent1 2 2" xfId="791"/>
    <cellStyle name="Accent1 2 3" xfId="792"/>
    <cellStyle name="Accent1 3" xfId="793"/>
    <cellStyle name="Accent1 4" xfId="794"/>
    <cellStyle name="Accent1 5" xfId="795"/>
    <cellStyle name="Accent1_135-11-SNR-Planilha de Quantitativos e Serviços" xfId="796"/>
    <cellStyle name="Accent2" xfId="797"/>
    <cellStyle name="Accent2 2" xfId="798"/>
    <cellStyle name="Accent2 2 2" xfId="799"/>
    <cellStyle name="Accent2 2 3" xfId="800"/>
    <cellStyle name="Accent2 3" xfId="801"/>
    <cellStyle name="Accent2 4" xfId="802"/>
    <cellStyle name="Accent2 5" xfId="803"/>
    <cellStyle name="Accent2_135-11-SNR-Planilha de Quantitativos e Serviços" xfId="804"/>
    <cellStyle name="Accent3" xfId="805"/>
    <cellStyle name="Accent3 2" xfId="806"/>
    <cellStyle name="Accent3 2 2" xfId="807"/>
    <cellStyle name="Accent3 2 3" xfId="808"/>
    <cellStyle name="Accent3 3" xfId="809"/>
    <cellStyle name="Accent3 4" xfId="810"/>
    <cellStyle name="Accent3 5" xfId="811"/>
    <cellStyle name="Accent3_135-11-SNR-Planilha de Quantitativos e Serviços" xfId="812"/>
    <cellStyle name="Accent4" xfId="813"/>
    <cellStyle name="Accent4 2" xfId="814"/>
    <cellStyle name="Accent4 2 2" xfId="815"/>
    <cellStyle name="Accent4 2 3" xfId="816"/>
    <cellStyle name="Accent4 3" xfId="817"/>
    <cellStyle name="Accent4 4" xfId="818"/>
    <cellStyle name="Accent4 5" xfId="819"/>
    <cellStyle name="Accent4_135-11-SNR-Planilha de Quantitativos e Serviços" xfId="820"/>
    <cellStyle name="Accent5" xfId="821"/>
    <cellStyle name="Accent5 2" xfId="822"/>
    <cellStyle name="Accent5 2 2" xfId="823"/>
    <cellStyle name="Accent5 2 3" xfId="824"/>
    <cellStyle name="Accent5 3" xfId="825"/>
    <cellStyle name="Accent5 4" xfId="826"/>
    <cellStyle name="Accent5 5" xfId="827"/>
    <cellStyle name="Accent6" xfId="828"/>
    <cellStyle name="Accent6 2" xfId="829"/>
    <cellStyle name="Accent6 2 2" xfId="830"/>
    <cellStyle name="Accent6 2 3" xfId="831"/>
    <cellStyle name="Accent6 3" xfId="832"/>
    <cellStyle name="Accent6 4" xfId="833"/>
    <cellStyle name="Accent6 5" xfId="834"/>
    <cellStyle name="Accent6_135-11-SNR-Planilha de Quantitativos e Serviços" xfId="835"/>
    <cellStyle name="ARIAL" xfId="836"/>
    <cellStyle name="Bad" xfId="837"/>
    <cellStyle name="Bad 2" xfId="838"/>
    <cellStyle name="Bad 2 2" xfId="839"/>
    <cellStyle name="Bad 2 3" xfId="840"/>
    <cellStyle name="Bad 3" xfId="841"/>
    <cellStyle name="Bad 4" xfId="842"/>
    <cellStyle name="Bad 5" xfId="843"/>
    <cellStyle name="Bad_135-11-SNR-Planilha de Quantitativos e Serviços" xfId="844"/>
    <cellStyle name="Beschreibung" xfId="845"/>
    <cellStyle name="Bom" xfId="846"/>
    <cellStyle name="Bom 2" xfId="847"/>
    <cellStyle name="Bom 2 2" xfId="848"/>
    <cellStyle name="Bom 2 2 2" xfId="849"/>
    <cellStyle name="Bom 2 2 3" xfId="850"/>
    <cellStyle name="Bom 2 3" xfId="851"/>
    <cellStyle name="Bom 2 4" xfId="852"/>
    <cellStyle name="Bom 2 5" xfId="853"/>
    <cellStyle name="Bom 2 6" xfId="854"/>
    <cellStyle name="Bom 2 7" xfId="855"/>
    <cellStyle name="Bom 2 8" xfId="856"/>
    <cellStyle name="Bom 3" xfId="857"/>
    <cellStyle name="Bom 3 2" xfId="858"/>
    <cellStyle name="Bom 3 3" xfId="859"/>
    <cellStyle name="Bom 3 4" xfId="860"/>
    <cellStyle name="Bom 3 5" xfId="861"/>
    <cellStyle name="Bom 4" xfId="862"/>
    <cellStyle name="Bom 4 2" xfId="863"/>
    <cellStyle name="Bom 4 3" xfId="864"/>
    <cellStyle name="Bom 4 4" xfId="865"/>
    <cellStyle name="Bom 4 5" xfId="866"/>
    <cellStyle name="Bom 5" xfId="867"/>
    <cellStyle name="Bom 5 2" xfId="868"/>
    <cellStyle name="Bom 5 3" xfId="869"/>
    <cellStyle name="Bom 5 4" xfId="870"/>
    <cellStyle name="Bom 5 5" xfId="871"/>
    <cellStyle name="Bom 6" xfId="872"/>
    <cellStyle name="Bom 7" xfId="873"/>
    <cellStyle name="Calculation" xfId="874"/>
    <cellStyle name="Calculation 2" xfId="875"/>
    <cellStyle name="Calculation 2 2" xfId="876"/>
    <cellStyle name="Calculation 2 3" xfId="877"/>
    <cellStyle name="Calculation 3" xfId="878"/>
    <cellStyle name="Calculation 4" xfId="879"/>
    <cellStyle name="Calculation 5" xfId="880"/>
    <cellStyle name="Calculation_135-11-SNR-Planilha de Quantitativos e Serviços" xfId="881"/>
    <cellStyle name="Cálculo" xfId="882"/>
    <cellStyle name="Cálculo 2" xfId="883"/>
    <cellStyle name="Cálculo 2 2" xfId="884"/>
    <cellStyle name="Cálculo 2 2 2" xfId="885"/>
    <cellStyle name="Cálculo 2 2 3" xfId="886"/>
    <cellStyle name="Cálculo 2 3" xfId="887"/>
    <cellStyle name="Cálculo 2 4" xfId="888"/>
    <cellStyle name="Cálculo 2 5" xfId="889"/>
    <cellStyle name="Cálculo 2 6" xfId="890"/>
    <cellStyle name="Cálculo 2 7" xfId="891"/>
    <cellStyle name="Cálculo 2 8" xfId="892"/>
    <cellStyle name="Cálculo 3" xfId="893"/>
    <cellStyle name="Cálculo 3 2" xfId="894"/>
    <cellStyle name="Cálculo 3 3" xfId="895"/>
    <cellStyle name="Cálculo 3 4" xfId="896"/>
    <cellStyle name="Cálculo 3 5" xfId="897"/>
    <cellStyle name="Cálculo 4" xfId="898"/>
    <cellStyle name="Cálculo 4 2" xfId="899"/>
    <cellStyle name="Cálculo 4 3" xfId="900"/>
    <cellStyle name="Cálculo 4 4" xfId="901"/>
    <cellStyle name="Cálculo 4 5" xfId="902"/>
    <cellStyle name="Cálculo 5" xfId="903"/>
    <cellStyle name="Cálculo 5 2" xfId="904"/>
    <cellStyle name="Cálculo 5 3" xfId="905"/>
    <cellStyle name="Cálculo 5 4" xfId="906"/>
    <cellStyle name="Cálculo 5 5" xfId="907"/>
    <cellStyle name="Cálculo 6" xfId="908"/>
    <cellStyle name="Cálculo 7" xfId="909"/>
    <cellStyle name="Cancel" xfId="910"/>
    <cellStyle name="Cancel 2" xfId="911"/>
    <cellStyle name="Cancel 2 2" xfId="912"/>
    <cellStyle name="Cancel 3" xfId="913"/>
    <cellStyle name="Cancel 4" xfId="914"/>
    <cellStyle name="Cancel 5" xfId="915"/>
    <cellStyle name="Cancel 6" xfId="916"/>
    <cellStyle name="category" xfId="917"/>
    <cellStyle name="Célula de Verificação" xfId="918"/>
    <cellStyle name="Célula de Verificação 2" xfId="919"/>
    <cellStyle name="Célula de Verificação 2 2" xfId="920"/>
    <cellStyle name="Célula de Verificação 2 3" xfId="921"/>
    <cellStyle name="Célula de Verificação 2 4" xfId="922"/>
    <cellStyle name="Célula de Verificação 2 5" xfId="923"/>
    <cellStyle name="Célula de Verificação 2 6" xfId="924"/>
    <cellStyle name="Célula de Verificação 2 7" xfId="925"/>
    <cellStyle name="Célula de Verificação 2 8" xfId="926"/>
    <cellStyle name="Célula de Verificação 3" xfId="927"/>
    <cellStyle name="Célula de Verificação 3 2" xfId="928"/>
    <cellStyle name="Célula de Verificação 3 3" xfId="929"/>
    <cellStyle name="Célula de Verificação 3 4" xfId="930"/>
    <cellStyle name="Célula de Verificação 3 5" xfId="931"/>
    <cellStyle name="Célula de Verificação 4" xfId="932"/>
    <cellStyle name="Célula de Verificação 4 2" xfId="933"/>
    <cellStyle name="Célula de Verificação 4 3" xfId="934"/>
    <cellStyle name="Célula de Verificação 4 4" xfId="935"/>
    <cellStyle name="Célula de Verificação 4 5" xfId="936"/>
    <cellStyle name="Célula de Verificação 5" xfId="937"/>
    <cellStyle name="Célula de Verificação 6" xfId="938"/>
    <cellStyle name="Célula de Verificação 7" xfId="939"/>
    <cellStyle name="Célula Vinculada" xfId="940"/>
    <cellStyle name="Célula Vinculada 2" xfId="941"/>
    <cellStyle name="Célula Vinculada 2 2" xfId="942"/>
    <cellStyle name="Célula Vinculada 2 2 2" xfId="943"/>
    <cellStyle name="Célula Vinculada 2 2 3" xfId="944"/>
    <cellStyle name="Célula Vinculada 2 3" xfId="945"/>
    <cellStyle name="Célula Vinculada 2 4" xfId="946"/>
    <cellStyle name="Célula Vinculada 2 5" xfId="947"/>
    <cellStyle name="Célula Vinculada 2 6" xfId="948"/>
    <cellStyle name="Célula Vinculada 2 7" xfId="949"/>
    <cellStyle name="Célula Vinculada 3" xfId="950"/>
    <cellStyle name="Célula Vinculada 4" xfId="951"/>
    <cellStyle name="Célula Vinculada 5" xfId="952"/>
    <cellStyle name="Célula Vinculada 6" xfId="953"/>
    <cellStyle name="Célula Vinculada 7" xfId="954"/>
    <cellStyle name="Check Cell" xfId="955"/>
    <cellStyle name="Check Cell 2" xfId="956"/>
    <cellStyle name="Check Cell 2 2" xfId="957"/>
    <cellStyle name="Check Cell 2 3" xfId="958"/>
    <cellStyle name="Check Cell 3" xfId="959"/>
    <cellStyle name="Check Cell 4" xfId="960"/>
    <cellStyle name="Check Cell 5" xfId="961"/>
    <cellStyle name="Comma" xfId="962"/>
    <cellStyle name="Comma [0]_aola" xfId="963"/>
    <cellStyle name="Comma 10" xfId="964"/>
    <cellStyle name="Comma 2" xfId="965"/>
    <cellStyle name="Comma 2 2" xfId="966"/>
    <cellStyle name="Comma 2 3" xfId="967"/>
    <cellStyle name="Comma 2 4" xfId="968"/>
    <cellStyle name="Comma 2 5" xfId="969"/>
    <cellStyle name="Comma 2 6" xfId="970"/>
    <cellStyle name="Comma 3" xfId="971"/>
    <cellStyle name="Comma 4" xfId="972"/>
    <cellStyle name="Comma 5" xfId="973"/>
    <cellStyle name="Comma 6" xfId="974"/>
    <cellStyle name="Comma 7" xfId="975"/>
    <cellStyle name="Comma 8" xfId="976"/>
    <cellStyle name="Comma 9" xfId="977"/>
    <cellStyle name="Comma_027-Planilha Dom Bosco cronograma consolidado" xfId="978"/>
    <cellStyle name="Comma0" xfId="979"/>
    <cellStyle name="Comma0 2" xfId="980"/>
    <cellStyle name="Comma0 3" xfId="981"/>
    <cellStyle name="Company Logo" xfId="982"/>
    <cellStyle name="Currency" xfId="983"/>
    <cellStyle name="Currency $" xfId="984"/>
    <cellStyle name="Currency [0]_aola" xfId="985"/>
    <cellStyle name="Currency 10" xfId="986"/>
    <cellStyle name="Currency 2" xfId="987"/>
    <cellStyle name="Currency 3" xfId="988"/>
    <cellStyle name="Currency 4" xfId="989"/>
    <cellStyle name="Currency 5" xfId="990"/>
    <cellStyle name="Currency 6" xfId="991"/>
    <cellStyle name="Currency 7" xfId="992"/>
    <cellStyle name="Currency 8" xfId="993"/>
    <cellStyle name="Currency 9" xfId="994"/>
    <cellStyle name="Currency_027-Planilha Dom Bosco cronograma consolidado" xfId="995"/>
    <cellStyle name="Currency0" xfId="996"/>
    <cellStyle name="Currency0 2" xfId="997"/>
    <cellStyle name="Currency0 3" xfId="998"/>
    <cellStyle name="Data" xfId="999"/>
    <cellStyle name="Data 2" xfId="1000"/>
    <cellStyle name="Data Headings" xfId="1001"/>
    <cellStyle name="Data Input" xfId="1002"/>
    <cellStyle name="Data_017-10-PT-15-GERDAU-Organograma" xfId="1003"/>
    <cellStyle name="Date" xfId="1004"/>
    <cellStyle name="Date 2" xfId="1005"/>
    <cellStyle name="Date 3" xfId="1006"/>
    <cellStyle name="Ênfase1" xfId="1007"/>
    <cellStyle name="Ênfase1 2" xfId="1008"/>
    <cellStyle name="Ênfase1 2 2" xfId="1009"/>
    <cellStyle name="Ênfase1 2 2 2" xfId="1010"/>
    <cellStyle name="Ênfase1 2 2 3" xfId="1011"/>
    <cellStyle name="Ênfase1 2 3" xfId="1012"/>
    <cellStyle name="Ênfase1 2 4" xfId="1013"/>
    <cellStyle name="Ênfase1 2 5" xfId="1014"/>
    <cellStyle name="Ênfase1 2 6" xfId="1015"/>
    <cellStyle name="Ênfase1 2 7" xfId="1016"/>
    <cellStyle name="Ênfase1 2 8" xfId="1017"/>
    <cellStyle name="Ênfase1 3" xfId="1018"/>
    <cellStyle name="Ênfase1 3 2" xfId="1019"/>
    <cellStyle name="Ênfase1 3 3" xfId="1020"/>
    <cellStyle name="Ênfase1 3 4" xfId="1021"/>
    <cellStyle name="Ênfase1 3 5" xfId="1022"/>
    <cellStyle name="Ênfase1 4" xfId="1023"/>
    <cellStyle name="Ênfase1 4 2" xfId="1024"/>
    <cellStyle name="Ênfase1 4 3" xfId="1025"/>
    <cellStyle name="Ênfase1 4 4" xfId="1026"/>
    <cellStyle name="Ênfase1 4 5" xfId="1027"/>
    <cellStyle name="Ênfase1 5" xfId="1028"/>
    <cellStyle name="Ênfase1 5 2" xfId="1029"/>
    <cellStyle name="Ênfase1 5 3" xfId="1030"/>
    <cellStyle name="Ênfase1 5 4" xfId="1031"/>
    <cellStyle name="Ênfase1 5 5" xfId="1032"/>
    <cellStyle name="Ênfase1 6" xfId="1033"/>
    <cellStyle name="Ênfase1 7" xfId="1034"/>
    <cellStyle name="Ênfase2" xfId="1035"/>
    <cellStyle name="Ênfase2 2" xfId="1036"/>
    <cellStyle name="Ênfase2 2 2" xfId="1037"/>
    <cellStyle name="Ênfase2 2 2 2" xfId="1038"/>
    <cellStyle name="Ênfase2 2 2 3" xfId="1039"/>
    <cellStyle name="Ênfase2 2 3" xfId="1040"/>
    <cellStyle name="Ênfase2 2 4" xfId="1041"/>
    <cellStyle name="Ênfase2 2 5" xfId="1042"/>
    <cellStyle name="Ênfase2 2 6" xfId="1043"/>
    <cellStyle name="Ênfase2 2 7" xfId="1044"/>
    <cellStyle name="Ênfase2 2 8" xfId="1045"/>
    <cellStyle name="Ênfase2 3" xfId="1046"/>
    <cellStyle name="Ênfase2 3 2" xfId="1047"/>
    <cellStyle name="Ênfase2 3 3" xfId="1048"/>
    <cellStyle name="Ênfase2 3 4" xfId="1049"/>
    <cellStyle name="Ênfase2 3 5" xfId="1050"/>
    <cellStyle name="Ênfase2 4" xfId="1051"/>
    <cellStyle name="Ênfase2 4 2" xfId="1052"/>
    <cellStyle name="Ênfase2 4 3" xfId="1053"/>
    <cellStyle name="Ênfase2 4 4" xfId="1054"/>
    <cellStyle name="Ênfase2 4 5" xfId="1055"/>
    <cellStyle name="Ênfase2 5" xfId="1056"/>
    <cellStyle name="Ênfase2 6" xfId="1057"/>
    <cellStyle name="Ênfase2 7" xfId="1058"/>
    <cellStyle name="Ênfase3" xfId="1059"/>
    <cellStyle name="Ênfase3 2" xfId="1060"/>
    <cellStyle name="Ênfase3 2 2" xfId="1061"/>
    <cellStyle name="Ênfase3 2 2 2" xfId="1062"/>
    <cellStyle name="Ênfase3 2 2 3" xfId="1063"/>
    <cellStyle name="Ênfase3 2 3" xfId="1064"/>
    <cellStyle name="Ênfase3 2 4" xfId="1065"/>
    <cellStyle name="Ênfase3 2 5" xfId="1066"/>
    <cellStyle name="Ênfase3 2 6" xfId="1067"/>
    <cellStyle name="Ênfase3 2 7" xfId="1068"/>
    <cellStyle name="Ênfase3 2 8" xfId="1069"/>
    <cellStyle name="Ênfase3 3" xfId="1070"/>
    <cellStyle name="Ênfase3 3 2" xfId="1071"/>
    <cellStyle name="Ênfase3 3 3" xfId="1072"/>
    <cellStyle name="Ênfase3 3 4" xfId="1073"/>
    <cellStyle name="Ênfase3 3 5" xfId="1074"/>
    <cellStyle name="Ênfase3 4" xfId="1075"/>
    <cellStyle name="Ênfase3 4 2" xfId="1076"/>
    <cellStyle name="Ênfase3 4 3" xfId="1077"/>
    <cellStyle name="Ênfase3 4 4" xfId="1078"/>
    <cellStyle name="Ênfase3 4 5" xfId="1079"/>
    <cellStyle name="Ênfase3 5" xfId="1080"/>
    <cellStyle name="Ênfase3 6" xfId="1081"/>
    <cellStyle name="Ênfase3 7" xfId="1082"/>
    <cellStyle name="Ênfase4" xfId="1083"/>
    <cellStyle name="Ênfase4 2" xfId="1084"/>
    <cellStyle name="Ênfase4 2 2" xfId="1085"/>
    <cellStyle name="Ênfase4 2 2 2" xfId="1086"/>
    <cellStyle name="Ênfase4 2 2 3" xfId="1087"/>
    <cellStyle name="Ênfase4 2 3" xfId="1088"/>
    <cellStyle name="Ênfase4 2 4" xfId="1089"/>
    <cellStyle name="Ênfase4 2 5" xfId="1090"/>
    <cellStyle name="Ênfase4 2 6" xfId="1091"/>
    <cellStyle name="Ênfase4 2 7" xfId="1092"/>
    <cellStyle name="Ênfase4 2 8" xfId="1093"/>
    <cellStyle name="Ênfase4 3" xfId="1094"/>
    <cellStyle name="Ênfase4 3 2" xfId="1095"/>
    <cellStyle name="Ênfase4 3 3" xfId="1096"/>
    <cellStyle name="Ênfase4 3 4" xfId="1097"/>
    <cellStyle name="Ênfase4 3 5" xfId="1098"/>
    <cellStyle name="Ênfase4 4" xfId="1099"/>
    <cellStyle name="Ênfase4 4 2" xfId="1100"/>
    <cellStyle name="Ênfase4 4 3" xfId="1101"/>
    <cellStyle name="Ênfase4 4 4" xfId="1102"/>
    <cellStyle name="Ênfase4 4 5" xfId="1103"/>
    <cellStyle name="Ênfase4 5" xfId="1104"/>
    <cellStyle name="Ênfase4 5 2" xfId="1105"/>
    <cellStyle name="Ênfase4 5 3" xfId="1106"/>
    <cellStyle name="Ênfase4 5 4" xfId="1107"/>
    <cellStyle name="Ênfase4 5 5" xfId="1108"/>
    <cellStyle name="Ênfase4 6" xfId="1109"/>
    <cellStyle name="Ênfase4 7" xfId="1110"/>
    <cellStyle name="Ênfase5" xfId="1111"/>
    <cellStyle name="Ênfase5 2" xfId="1112"/>
    <cellStyle name="Ênfase5 2 2" xfId="1113"/>
    <cellStyle name="Ênfase5 2 3" xfId="1114"/>
    <cellStyle name="Ênfase5 2 4" xfId="1115"/>
    <cellStyle name="Ênfase5 2 5" xfId="1116"/>
    <cellStyle name="Ênfase5 2 6" xfId="1117"/>
    <cellStyle name="Ênfase5 2 7" xfId="1118"/>
    <cellStyle name="Ênfase5 2 8" xfId="1119"/>
    <cellStyle name="Ênfase5 3" xfId="1120"/>
    <cellStyle name="Ênfase5 3 2" xfId="1121"/>
    <cellStyle name="Ênfase5 3 3" xfId="1122"/>
    <cellStyle name="Ênfase5 3 4" xfId="1123"/>
    <cellStyle name="Ênfase5 3 5" xfId="1124"/>
    <cellStyle name="Ênfase5 4" xfId="1125"/>
    <cellStyle name="Ênfase5 4 2" xfId="1126"/>
    <cellStyle name="Ênfase5 4 3" xfId="1127"/>
    <cellStyle name="Ênfase5 4 4" xfId="1128"/>
    <cellStyle name="Ênfase5 4 5" xfId="1129"/>
    <cellStyle name="Ênfase5 5" xfId="1130"/>
    <cellStyle name="Ênfase5 6" xfId="1131"/>
    <cellStyle name="Ênfase5 7" xfId="1132"/>
    <cellStyle name="Ênfase6" xfId="1133"/>
    <cellStyle name="Ênfase6 2" xfId="1134"/>
    <cellStyle name="Ênfase6 2 2" xfId="1135"/>
    <cellStyle name="Ênfase6 2 2 2" xfId="1136"/>
    <cellStyle name="Ênfase6 2 2 3" xfId="1137"/>
    <cellStyle name="Ênfase6 2 3" xfId="1138"/>
    <cellStyle name="Ênfase6 2 4" xfId="1139"/>
    <cellStyle name="Ênfase6 2 5" xfId="1140"/>
    <cellStyle name="Ênfase6 2 6" xfId="1141"/>
    <cellStyle name="Ênfase6 2 7" xfId="1142"/>
    <cellStyle name="Ênfase6 2 8" xfId="1143"/>
    <cellStyle name="Ênfase6 3" xfId="1144"/>
    <cellStyle name="Ênfase6 3 2" xfId="1145"/>
    <cellStyle name="Ênfase6 3 3" xfId="1146"/>
    <cellStyle name="Ênfase6 3 4" xfId="1147"/>
    <cellStyle name="Ênfase6 3 5" xfId="1148"/>
    <cellStyle name="Ênfase6 4" xfId="1149"/>
    <cellStyle name="Ênfase6 4 2" xfId="1150"/>
    <cellStyle name="Ênfase6 4 3" xfId="1151"/>
    <cellStyle name="Ênfase6 4 4" xfId="1152"/>
    <cellStyle name="Ênfase6 4 5" xfId="1153"/>
    <cellStyle name="Ênfase6 5" xfId="1154"/>
    <cellStyle name="Ênfase6 6" xfId="1155"/>
    <cellStyle name="Ênfase6 7" xfId="1156"/>
    <cellStyle name="Entrada" xfId="1157"/>
    <cellStyle name="Entrada 2" xfId="1158"/>
    <cellStyle name="Entrada 2 2" xfId="1159"/>
    <cellStyle name="Entrada 2 2 2" xfId="1160"/>
    <cellStyle name="Entrada 2 2 3" xfId="1161"/>
    <cellStyle name="Entrada 2 3" xfId="1162"/>
    <cellStyle name="Entrada 2 4" xfId="1163"/>
    <cellStyle name="Entrada 2 5" xfId="1164"/>
    <cellStyle name="Entrada 2 6" xfId="1165"/>
    <cellStyle name="Entrada 2 7" xfId="1166"/>
    <cellStyle name="Entrada 2 8" xfId="1167"/>
    <cellStyle name="Entrada 3" xfId="1168"/>
    <cellStyle name="Entrada 3 2" xfId="1169"/>
    <cellStyle name="Entrada 3 3" xfId="1170"/>
    <cellStyle name="Entrada 3 4" xfId="1171"/>
    <cellStyle name="Entrada 3 5" xfId="1172"/>
    <cellStyle name="Entrada 4" xfId="1173"/>
    <cellStyle name="Entrada 4 2" xfId="1174"/>
    <cellStyle name="Entrada 4 3" xfId="1175"/>
    <cellStyle name="Entrada 4 4" xfId="1176"/>
    <cellStyle name="Entrada 4 5" xfId="1177"/>
    <cellStyle name="Entrada 5" xfId="1178"/>
    <cellStyle name="Entrada 6" xfId="1179"/>
    <cellStyle name="Entrada 7" xfId="1180"/>
    <cellStyle name="ESPECM" xfId="1181"/>
    <cellStyle name="Estilo 1" xfId="1182"/>
    <cellStyle name="Estilo 1 10" xfId="1183"/>
    <cellStyle name="Estilo 1 11" xfId="1184"/>
    <cellStyle name="Estilo 1 2" xfId="1185"/>
    <cellStyle name="Estilo 1 2 2" xfId="1186"/>
    <cellStyle name="Estilo 1 2_OC-196-10.C-LEGRAND-SPRINKLER-interno1" xfId="1187"/>
    <cellStyle name="Estilo 1 3" xfId="1188"/>
    <cellStyle name="Estilo 1 4" xfId="1189"/>
    <cellStyle name="Estilo 1 5" xfId="1190"/>
    <cellStyle name="Estilo 1 6" xfId="1191"/>
    <cellStyle name="Estilo 1 7" xfId="1192"/>
    <cellStyle name="Estilo 1 8" xfId="1193"/>
    <cellStyle name="Estilo 1 9" xfId="1194"/>
    <cellStyle name="Estilo 1_135-11-SNR-Planilha de Quantitativos e Serviços" xfId="1195"/>
    <cellStyle name="Euro" xfId="1196"/>
    <cellStyle name="Euro 2" xfId="1197"/>
    <cellStyle name="Euro 3" xfId="1198"/>
    <cellStyle name="Euro_126-10-CESBE - RNEST COQUE - montagem elétrica" xfId="1199"/>
    <cellStyle name="Excel Built-in Normal" xfId="1200"/>
    <cellStyle name="Excel Built-in Normal 1" xfId="1201"/>
    <cellStyle name="Excel Built-in Normal 1 2" xfId="1202"/>
    <cellStyle name="Excel Built-in Normal 1 3" xfId="1203"/>
    <cellStyle name="Excel Built-in Normal 2" xfId="1204"/>
    <cellStyle name="Excel Built-in Normal 2 2" xfId="1205"/>
    <cellStyle name="Excel Built-in Normal 2 3" xfId="1206"/>
    <cellStyle name="Excel Built-in Normal 2 4" xfId="1207"/>
    <cellStyle name="Excel Built-in Normal 3" xfId="1208"/>
    <cellStyle name="Excel Built-in Normal 4" xfId="1209"/>
    <cellStyle name="Excel Built-in Normal 5" xfId="1210"/>
    <cellStyle name="Excel Built-in Normal 6" xfId="1211"/>
    <cellStyle name="Excel Built-in Normal_ ESTRUTURA - 8 A 10" xfId="1212"/>
    <cellStyle name="Explanatory Text" xfId="1213"/>
    <cellStyle name="Explanatory Text 2" xfId="1214"/>
    <cellStyle name="Explanatory Text 2 2" xfId="1215"/>
    <cellStyle name="Explanatory Text 2 3" xfId="1216"/>
    <cellStyle name="Explanatory Text 3" xfId="1217"/>
    <cellStyle name="Explanatory Text 4" xfId="1218"/>
    <cellStyle name="Explanatory Text 5" xfId="1219"/>
    <cellStyle name="Fixed" xfId="1220"/>
    <cellStyle name="Fixed 2" xfId="1221"/>
    <cellStyle name="Fixed 3" xfId="1222"/>
    <cellStyle name="Fixo" xfId="1223"/>
    <cellStyle name="Fixo 2" xfId="1224"/>
    <cellStyle name="Followed Hyperlink" xfId="1225"/>
    <cellStyle name="Good" xfId="1226"/>
    <cellStyle name="Good 2" xfId="1227"/>
    <cellStyle name="Good 2 2" xfId="1228"/>
    <cellStyle name="Good 2 2 2" xfId="1229"/>
    <cellStyle name="Good 2 2 3" xfId="1230"/>
    <cellStyle name="Good 2 3" xfId="1231"/>
    <cellStyle name="Good 2 4" xfId="1232"/>
    <cellStyle name="Good 2 5" xfId="1233"/>
    <cellStyle name="Good 3" xfId="1234"/>
    <cellStyle name="Good 4" xfId="1235"/>
    <cellStyle name="Good 5" xfId="1236"/>
    <cellStyle name="Good 6" xfId="1237"/>
    <cellStyle name="Good_135-11-SNR-Planilha de Quantitativos e Serviços" xfId="1238"/>
    <cellStyle name="Grey" xfId="1239"/>
    <cellStyle name="HEADER" xfId="1240"/>
    <cellStyle name="Heading 1" xfId="1241"/>
    <cellStyle name="Heading 1 2" xfId="1242"/>
    <cellStyle name="Heading 1 2 2" xfId="1243"/>
    <cellStyle name="Heading 1 2 2 2" xfId="1244"/>
    <cellStyle name="Heading 1 2 2 3" xfId="1245"/>
    <cellStyle name="Heading 1 2 3" xfId="1246"/>
    <cellStyle name="Heading 1 2 4" xfId="1247"/>
    <cellStyle name="Heading 1 2 5" xfId="1248"/>
    <cellStyle name="Heading 1 3" xfId="1249"/>
    <cellStyle name="Heading 1 4" xfId="1250"/>
    <cellStyle name="Heading 1 5" xfId="1251"/>
    <cellStyle name="Heading 1 6" xfId="1252"/>
    <cellStyle name="Heading 1_135-11-SNR-Planilha de Quantitativos e Serviços" xfId="1253"/>
    <cellStyle name="Heading 2" xfId="1254"/>
    <cellStyle name="Heading 2 2" xfId="1255"/>
    <cellStyle name="Heading 2 2 2" xfId="1256"/>
    <cellStyle name="Heading 2 2 2 2" xfId="1257"/>
    <cellStyle name="Heading 2 2 2 3" xfId="1258"/>
    <cellStyle name="Heading 2 2 3" xfId="1259"/>
    <cellStyle name="Heading 2 2 4" xfId="1260"/>
    <cellStyle name="Heading 2 2 5" xfId="1261"/>
    <cellStyle name="Heading 2 3" xfId="1262"/>
    <cellStyle name="Heading 2 4" xfId="1263"/>
    <cellStyle name="Heading 2 5" xfId="1264"/>
    <cellStyle name="Heading 2 6" xfId="1265"/>
    <cellStyle name="Heading 2_135-11-SNR-Planilha de Quantitativos e Serviços" xfId="1266"/>
    <cellStyle name="Heading 3" xfId="1267"/>
    <cellStyle name="Heading 3 2" xfId="1268"/>
    <cellStyle name="Heading 3 2 2" xfId="1269"/>
    <cellStyle name="Heading 3 2 3" xfId="1270"/>
    <cellStyle name="Heading 3 3" xfId="1271"/>
    <cellStyle name="Heading 3 4" xfId="1272"/>
    <cellStyle name="Heading 3 5" xfId="1273"/>
    <cellStyle name="Heading 3_135-11-SNR-Planilha de Quantitativos e Serviços" xfId="1274"/>
    <cellStyle name="Heading 4" xfId="1275"/>
    <cellStyle name="Heading 4 2" xfId="1276"/>
    <cellStyle name="Heading 4 2 2" xfId="1277"/>
    <cellStyle name="Heading 4 2 3" xfId="1278"/>
    <cellStyle name="Heading 4 3" xfId="1279"/>
    <cellStyle name="Heading 4 4" xfId="1280"/>
    <cellStyle name="Heading 4 5" xfId="1281"/>
    <cellStyle name="Heading 4_135-11-SNR-Planilha de Quantitativos e Serviços" xfId="1282"/>
    <cellStyle name="Hyperlink" xfId="1283"/>
    <cellStyle name="Hiperlink 2" xfId="1284"/>
    <cellStyle name="Followed Hyperlink" xfId="1285"/>
    <cellStyle name="Hyperlink 2" xfId="1286"/>
    <cellStyle name="Hyperlink 2 2" xfId="1287"/>
    <cellStyle name="Hyperlink 2_OC-196-10.C-LEGRAND-SPRINKLER-interno1" xfId="1288"/>
    <cellStyle name="Incorreto" xfId="1289"/>
    <cellStyle name="Incorreto 2" xfId="1290"/>
    <cellStyle name="Incorreto 2 2" xfId="1291"/>
    <cellStyle name="Incorreto 2 2 2" xfId="1292"/>
    <cellStyle name="Incorreto 2 2 3" xfId="1293"/>
    <cellStyle name="Incorreto 2 3" xfId="1294"/>
    <cellStyle name="Incorreto 2 4" xfId="1295"/>
    <cellStyle name="Incorreto 2 5" xfId="1296"/>
    <cellStyle name="Incorreto 2 6" xfId="1297"/>
    <cellStyle name="Incorreto 2 7" xfId="1298"/>
    <cellStyle name="Incorreto 2 8" xfId="1299"/>
    <cellStyle name="Incorreto 3" xfId="1300"/>
    <cellStyle name="Incorreto 3 2" xfId="1301"/>
    <cellStyle name="Incorreto 3 3" xfId="1302"/>
    <cellStyle name="Incorreto 3 4" xfId="1303"/>
    <cellStyle name="Incorreto 3 5" xfId="1304"/>
    <cellStyle name="Incorreto 4" xfId="1305"/>
    <cellStyle name="Incorreto 4 2" xfId="1306"/>
    <cellStyle name="Incorreto 4 3" xfId="1307"/>
    <cellStyle name="Incorreto 4 4" xfId="1308"/>
    <cellStyle name="Incorreto 4 5" xfId="1309"/>
    <cellStyle name="Incorreto 5" xfId="1310"/>
    <cellStyle name="Incorreto 6" xfId="1311"/>
    <cellStyle name="Incorreto 7" xfId="1312"/>
    <cellStyle name="Indefinido" xfId="1313"/>
    <cellStyle name="Input" xfId="1314"/>
    <cellStyle name="Input [yellow]" xfId="1315"/>
    <cellStyle name="Input 2" xfId="1316"/>
    <cellStyle name="Input 2 2" xfId="1317"/>
    <cellStyle name="Input 2 3" xfId="1318"/>
    <cellStyle name="Input 3" xfId="1319"/>
    <cellStyle name="Input 4" xfId="1320"/>
    <cellStyle name="Input 5" xfId="1321"/>
    <cellStyle name="Input_135-11-SNR-Planilha de Quantitativos e Serviços" xfId="1322"/>
    <cellStyle name="Kurs" xfId="1323"/>
    <cellStyle name="LINHA" xfId="1324"/>
    <cellStyle name="Linked Cell" xfId="1325"/>
    <cellStyle name="Linked Cell 2" xfId="1326"/>
    <cellStyle name="Linked Cell 2 2" xfId="1327"/>
    <cellStyle name="Linked Cell 2 3" xfId="1328"/>
    <cellStyle name="Linked Cell 3" xfId="1329"/>
    <cellStyle name="Linked Cell 4" xfId="1330"/>
    <cellStyle name="Linked Cell 5" xfId="1331"/>
    <cellStyle name="Linked Cell_135-11-SNR-Planilha de Quantitativos e Serviços" xfId="1332"/>
    <cellStyle name="M S SANS SERIF" xfId="1333"/>
    <cellStyle name="Määrittämätön" xfId="1334"/>
    <cellStyle name="MATERIAL" xfId="1335"/>
    <cellStyle name="Model" xfId="1336"/>
    <cellStyle name="Currency" xfId="1337"/>
    <cellStyle name="Currency [0]" xfId="1338"/>
    <cellStyle name="Moeda 10" xfId="1339"/>
    <cellStyle name="Moeda 10 2" xfId="1340"/>
    <cellStyle name="Moeda 10 3" xfId="1341"/>
    <cellStyle name="Moeda 10 4" xfId="1342"/>
    <cellStyle name="Moeda 11" xfId="1343"/>
    <cellStyle name="Moeda 12" xfId="1344"/>
    <cellStyle name="Moeda 2" xfId="1345"/>
    <cellStyle name="Moeda 2 10" xfId="1346"/>
    <cellStyle name="Moeda 2 2" xfId="1347"/>
    <cellStyle name="Moeda 2 2 2" xfId="1348"/>
    <cellStyle name="Moeda 2 2 2 2" xfId="1349"/>
    <cellStyle name="Moeda 2 2 2 3" xfId="1350"/>
    <cellStyle name="Moeda 2 2 2 4" xfId="1351"/>
    <cellStyle name="Moeda 2 2 2 5" xfId="1352"/>
    <cellStyle name="Moeda 2 2 3" xfId="1353"/>
    <cellStyle name="Moeda 2 2 4" xfId="1354"/>
    <cellStyle name="Moeda 2 2 5" xfId="1355"/>
    <cellStyle name="Moeda 2 2 6" xfId="1356"/>
    <cellStyle name="Moeda 2 2 7" xfId="1357"/>
    <cellStyle name="Moeda 2 2 8" xfId="1358"/>
    <cellStyle name="Moeda 2 3" xfId="1359"/>
    <cellStyle name="Moeda 2 3 2" xfId="1360"/>
    <cellStyle name="Moeda 2 3 3" xfId="1361"/>
    <cellStyle name="Moeda 2 3 4" xfId="1362"/>
    <cellStyle name="Moeda 2 3 5" xfId="1363"/>
    <cellStyle name="Moeda 2 4" xfId="1364"/>
    <cellStyle name="Moeda 2 4 2" xfId="1365"/>
    <cellStyle name="Moeda 2 4 3" xfId="1366"/>
    <cellStyle name="Moeda 2 4 4" xfId="1367"/>
    <cellStyle name="Moeda 2 4 5" xfId="1368"/>
    <cellStyle name="Moeda 2 5" xfId="1369"/>
    <cellStyle name="Moeda 2 5 2" xfId="1370"/>
    <cellStyle name="Moeda 2 5 3" xfId="1371"/>
    <cellStyle name="Moeda 2 5 4" xfId="1372"/>
    <cellStyle name="Moeda 2 5 5" xfId="1373"/>
    <cellStyle name="Moeda 2 6" xfId="1374"/>
    <cellStyle name="Moeda 2 6 2" xfId="1375"/>
    <cellStyle name="Moeda 2 6 3" xfId="1376"/>
    <cellStyle name="Moeda 2 6 4" xfId="1377"/>
    <cellStyle name="Moeda 2 6 5" xfId="1378"/>
    <cellStyle name="Moeda 2 7" xfId="1379"/>
    <cellStyle name="Moeda 2 8" xfId="1380"/>
    <cellStyle name="Moeda 2 9" xfId="1381"/>
    <cellStyle name="Moeda 2_ORÇAMENTO UTILIDADES - SNR - interno" xfId="1382"/>
    <cellStyle name="Moeda 3" xfId="1383"/>
    <cellStyle name="Moeda 3 10" xfId="1384"/>
    <cellStyle name="Moeda 3 2" xfId="1385"/>
    <cellStyle name="Moeda 3 2 2" xfId="1386"/>
    <cellStyle name="Moeda 3 2 2 2" xfId="1387"/>
    <cellStyle name="Moeda 3 2 3" xfId="1388"/>
    <cellStyle name="Moeda 3 2 4" xfId="1389"/>
    <cellStyle name="Moeda 3 2 5" xfId="1390"/>
    <cellStyle name="Moeda 3 3" xfId="1391"/>
    <cellStyle name="Moeda 3 3 2" xfId="1392"/>
    <cellStyle name="Moeda 3 3 3" xfId="1393"/>
    <cellStyle name="Moeda 3 3 4" xfId="1394"/>
    <cellStyle name="Moeda 3 3 5" xfId="1395"/>
    <cellStyle name="Moeda 3 4" xfId="1396"/>
    <cellStyle name="Moeda 3 4 2" xfId="1397"/>
    <cellStyle name="Moeda 3 5" xfId="1398"/>
    <cellStyle name="Moeda 3 6" xfId="1399"/>
    <cellStyle name="Moeda 3 7" xfId="1400"/>
    <cellStyle name="Moeda 3 8" xfId="1401"/>
    <cellStyle name="Moeda 3 9" xfId="1402"/>
    <cellStyle name="Moeda 3_PlanilhaOrcamentaria-170610" xfId="1403"/>
    <cellStyle name="Moeda 4" xfId="1404"/>
    <cellStyle name="Moeda 4 10" xfId="1405"/>
    <cellStyle name="Moeda 4 2" xfId="1406"/>
    <cellStyle name="Moeda 4 2 2" xfId="1407"/>
    <cellStyle name="Moeda 4 2 3" xfId="1408"/>
    <cellStyle name="Moeda 4 2 4" xfId="1409"/>
    <cellStyle name="Moeda 4 2 5" xfId="1410"/>
    <cellStyle name="Moeda 4 3" xfId="1411"/>
    <cellStyle name="Moeda 4 4" xfId="1412"/>
    <cellStyle name="Moeda 4 5" xfId="1413"/>
    <cellStyle name="Moeda 4 6" xfId="1414"/>
    <cellStyle name="Moeda 4 7" xfId="1415"/>
    <cellStyle name="Moeda 4 8" xfId="1416"/>
    <cellStyle name="Moeda 4 9" xfId="1417"/>
    <cellStyle name="Moeda 5" xfId="1418"/>
    <cellStyle name="Moeda 5 2" xfId="1419"/>
    <cellStyle name="Moeda 5 2 2" xfId="1420"/>
    <cellStyle name="Moeda 5 2 3" xfId="1421"/>
    <cellStyle name="Moeda 5 2 4" xfId="1422"/>
    <cellStyle name="Moeda 5 3" xfId="1423"/>
    <cellStyle name="Moeda 5 4" xfId="1424"/>
    <cellStyle name="Moeda 5 5" xfId="1425"/>
    <cellStyle name="Moeda 5 6" xfId="1426"/>
    <cellStyle name="Moeda 5 7" xfId="1427"/>
    <cellStyle name="Moeda 6" xfId="1428"/>
    <cellStyle name="Moeda 6 2" xfId="1429"/>
    <cellStyle name="Moeda 6 3" xfId="1430"/>
    <cellStyle name="Moeda 6 4" xfId="1431"/>
    <cellStyle name="Moeda 7" xfId="1432"/>
    <cellStyle name="Moeda 7 2" xfId="1433"/>
    <cellStyle name="Moeda 7 3" xfId="1434"/>
    <cellStyle name="Moeda 7 4" xfId="1435"/>
    <cellStyle name="Moeda 7 5" xfId="1436"/>
    <cellStyle name="Moeda 8" xfId="1437"/>
    <cellStyle name="Moeda 8 2" xfId="1438"/>
    <cellStyle name="Moeda 9" xfId="1439"/>
    <cellStyle name="Moeda 9 2" xfId="1440"/>
    <cellStyle name="Moeda0" xfId="1441"/>
    <cellStyle name="Neutra" xfId="1442"/>
    <cellStyle name="Neutra 2" xfId="1443"/>
    <cellStyle name="Neutra 2 2" xfId="1444"/>
    <cellStyle name="Neutra 2 2 2" xfId="1445"/>
    <cellStyle name="Neutra 2 2 3" xfId="1446"/>
    <cellStyle name="Neutra 2 3" xfId="1447"/>
    <cellStyle name="Neutra 2 4" xfId="1448"/>
    <cellStyle name="Neutra 2 5" xfId="1449"/>
    <cellStyle name="Neutra 2 6" xfId="1450"/>
    <cellStyle name="Neutra 2 7" xfId="1451"/>
    <cellStyle name="Neutra 2 8" xfId="1452"/>
    <cellStyle name="Neutra 3" xfId="1453"/>
    <cellStyle name="Neutra 3 2" xfId="1454"/>
    <cellStyle name="Neutra 3 3" xfId="1455"/>
    <cellStyle name="Neutra 3 4" xfId="1456"/>
    <cellStyle name="Neutra 3 5" xfId="1457"/>
    <cellStyle name="Neutra 4" xfId="1458"/>
    <cellStyle name="Neutra 4 2" xfId="1459"/>
    <cellStyle name="Neutra 4 3" xfId="1460"/>
    <cellStyle name="Neutra 4 4" xfId="1461"/>
    <cellStyle name="Neutra 4 5" xfId="1462"/>
    <cellStyle name="Neutra 5" xfId="1463"/>
    <cellStyle name="Neutra 6" xfId="1464"/>
    <cellStyle name="Neutra 7" xfId="1465"/>
    <cellStyle name="Neutral" xfId="1466"/>
    <cellStyle name="Neutral 2" xfId="1467"/>
    <cellStyle name="Neutral 2 2" xfId="1468"/>
    <cellStyle name="Neutral 2 3" xfId="1469"/>
    <cellStyle name="Neutral 3" xfId="1470"/>
    <cellStyle name="Neutral 4" xfId="1471"/>
    <cellStyle name="Neutral 5" xfId="1472"/>
    <cellStyle name="Neutral_135-11-SNR-Planilha de Quantitativos e Serviços" xfId="1473"/>
    <cellStyle name="Normal - Style1" xfId="1474"/>
    <cellStyle name="Normal 10" xfId="1475"/>
    <cellStyle name="Normal 10 2" xfId="1476"/>
    <cellStyle name="Normal 10 3" xfId="1477"/>
    <cellStyle name="Normal 10 4" xfId="1478"/>
    <cellStyle name="Normal 10 5" xfId="1479"/>
    <cellStyle name="Normal 100" xfId="1480"/>
    <cellStyle name="Normal 11" xfId="1481"/>
    <cellStyle name="Normal 11 2" xfId="1482"/>
    <cellStyle name="Normal 11 3" xfId="1483"/>
    <cellStyle name="Normal 11 4" xfId="1484"/>
    <cellStyle name="Normal 11 5" xfId="1485"/>
    <cellStyle name="Normal 12" xfId="1486"/>
    <cellStyle name="Normal 12 2" xfId="1487"/>
    <cellStyle name="Normal 12 3" xfId="1488"/>
    <cellStyle name="Normal 12 4" xfId="1489"/>
    <cellStyle name="Normal 12 5" xfId="1490"/>
    <cellStyle name="Normal 13" xfId="1491"/>
    <cellStyle name="Normal 13 2" xfId="1492"/>
    <cellStyle name="Normal 13 3" xfId="1493"/>
    <cellStyle name="Normal 13 4" xfId="1494"/>
    <cellStyle name="Normal 13 5" xfId="1495"/>
    <cellStyle name="Normal 13 6" xfId="1496"/>
    <cellStyle name="Normal 14" xfId="1497"/>
    <cellStyle name="Normal 14 2" xfId="1498"/>
    <cellStyle name="Normal 14 2 2" xfId="1499"/>
    <cellStyle name="Normal 14 3" xfId="1500"/>
    <cellStyle name="Normal 14 3 2" xfId="1501"/>
    <cellStyle name="Normal 14 3 3" xfId="1502"/>
    <cellStyle name="Normal 14 3 4" xfId="1503"/>
    <cellStyle name="Normal 14 3 5" xfId="1504"/>
    <cellStyle name="Normal 14 4" xfId="1505"/>
    <cellStyle name="Normal 14 4 2" xfId="1506"/>
    <cellStyle name="Normal 14 4 3" xfId="1507"/>
    <cellStyle name="Normal 14 4 4" xfId="1508"/>
    <cellStyle name="Normal 14 4 5" xfId="1509"/>
    <cellStyle name="Normal 14 5" xfId="1510"/>
    <cellStyle name="Normal 14 5 2" xfId="1511"/>
    <cellStyle name="Normal 14 5 3" xfId="1512"/>
    <cellStyle name="Normal 14 5 4" xfId="1513"/>
    <cellStyle name="Normal 14 5 5" xfId="1514"/>
    <cellStyle name="Normal 15" xfId="1515"/>
    <cellStyle name="Normal 15 2" xfId="1516"/>
    <cellStyle name="Normal 15 3" xfId="1517"/>
    <cellStyle name="Normal 15 4" xfId="1518"/>
    <cellStyle name="Normal 15 5" xfId="1519"/>
    <cellStyle name="Normal 16" xfId="1520"/>
    <cellStyle name="Normal 16 2" xfId="1521"/>
    <cellStyle name="Normal 16 2 2" xfId="1522"/>
    <cellStyle name="Normal 16 2 2 2" xfId="1523"/>
    <cellStyle name="Normal 16 2 2 3" xfId="1524"/>
    <cellStyle name="Normal 16 2 2 4" xfId="1525"/>
    <cellStyle name="Normal 16 2 2 5" xfId="1526"/>
    <cellStyle name="Normal 16 2 2 6" xfId="1527"/>
    <cellStyle name="Normal 16 2 2 7" xfId="1528"/>
    <cellStyle name="Normal 16 2 3" xfId="1529"/>
    <cellStyle name="Normal 16 2 4" xfId="1530"/>
    <cellStyle name="Normal 16 3" xfId="1531"/>
    <cellStyle name="Normal 16 3 2" xfId="1532"/>
    <cellStyle name="Normal 16 4" xfId="1533"/>
    <cellStyle name="Normal 16 4 2" xfId="1534"/>
    <cellStyle name="Normal 16 5" xfId="1535"/>
    <cellStyle name="Normal 17" xfId="1536"/>
    <cellStyle name="Normal 17 2" xfId="1537"/>
    <cellStyle name="Normal 17 3" xfId="1538"/>
    <cellStyle name="Normal 17 4" xfId="1539"/>
    <cellStyle name="Normal 17 5" xfId="1540"/>
    <cellStyle name="Normal 18" xfId="1541"/>
    <cellStyle name="Normal 18 2" xfId="1542"/>
    <cellStyle name="Normal 18 3" xfId="1543"/>
    <cellStyle name="Normal 18 4" xfId="1544"/>
    <cellStyle name="Normal 18 5" xfId="1545"/>
    <cellStyle name="Normal 19" xfId="1546"/>
    <cellStyle name="Normal 19 2" xfId="1547"/>
    <cellStyle name="Normal 19 3" xfId="1548"/>
    <cellStyle name="Normal 19 4" xfId="1549"/>
    <cellStyle name="Normal 2" xfId="1550"/>
    <cellStyle name="Normal 2 10" xfId="1551"/>
    <cellStyle name="Normal 2 10 2" xfId="1552"/>
    <cellStyle name="Normal 2 11" xfId="1553"/>
    <cellStyle name="Normal 2 11 2" xfId="1554"/>
    <cellStyle name="Normal 2 12" xfId="1555"/>
    <cellStyle name="Normal 2 12 2" xfId="1556"/>
    <cellStyle name="Normal 2 13" xfId="1557"/>
    <cellStyle name="Normal 2 13 2" xfId="1558"/>
    <cellStyle name="Normal 2 14" xfId="1559"/>
    <cellStyle name="Normal 2 14 2" xfId="1560"/>
    <cellStyle name="Normal 2 15" xfId="1561"/>
    <cellStyle name="Normal 2 15 2" xfId="1562"/>
    <cellStyle name="Normal 2 16" xfId="1563"/>
    <cellStyle name="Normal 2 17" xfId="1564"/>
    <cellStyle name="Normal 2 19" xfId="1565"/>
    <cellStyle name="Normal 2 19 2" xfId="1566"/>
    <cellStyle name="Normal 2 2" xfId="1567"/>
    <cellStyle name="Normal 2 2 2" xfId="1568"/>
    <cellStyle name="Normal 2 2 2 2" xfId="1569"/>
    <cellStyle name="Normal 2 2 2 3" xfId="1570"/>
    <cellStyle name="Normal 2 2 2 4" xfId="1571"/>
    <cellStyle name="Normal 2 2 2 5" xfId="1572"/>
    <cellStyle name="Normal 2 2 2 6" xfId="1573"/>
    <cellStyle name="Normal 2 2 2 7" xfId="1574"/>
    <cellStyle name="Normal 2 2 2 8" xfId="1575"/>
    <cellStyle name="Normal 2 2 3" xfId="1576"/>
    <cellStyle name="Normal 2 2 4" xfId="1577"/>
    <cellStyle name="Normal 2 2 5" xfId="1578"/>
    <cellStyle name="Normal 2 2 6" xfId="1579"/>
    <cellStyle name="Normal 2 2 7" xfId="1580"/>
    <cellStyle name="Normal 2 2 8" xfId="1581"/>
    <cellStyle name="Normal 2 2 9" xfId="1582"/>
    <cellStyle name="Normal 2 24" xfId="1583"/>
    <cellStyle name="Normal 2 24 2" xfId="1584"/>
    <cellStyle name="Normal 2 28" xfId="1585"/>
    <cellStyle name="Normal 2 28 2" xfId="1586"/>
    <cellStyle name="Normal 2 3" xfId="1587"/>
    <cellStyle name="Normal 2 3 2" xfId="1588"/>
    <cellStyle name="Normal 2 33" xfId="1589"/>
    <cellStyle name="Normal 2 33 2" xfId="1590"/>
    <cellStyle name="Normal 2 34" xfId="1591"/>
    <cellStyle name="Normal 2 34 2" xfId="1592"/>
    <cellStyle name="Normal 2 35" xfId="1593"/>
    <cellStyle name="Normal 2 35 2" xfId="1594"/>
    <cellStyle name="Normal 2 36" xfId="1595"/>
    <cellStyle name="Normal 2 36 2" xfId="1596"/>
    <cellStyle name="Normal 2 37" xfId="1597"/>
    <cellStyle name="Normal 2 37 2" xfId="1598"/>
    <cellStyle name="Normal 2 4" xfId="1599"/>
    <cellStyle name="Normal 2 4 2" xfId="1600"/>
    <cellStyle name="Normal 2 4 3" xfId="1601"/>
    <cellStyle name="Normal 2 4 4" xfId="1602"/>
    <cellStyle name="Normal 2 4 5" xfId="1603"/>
    <cellStyle name="Normal 2 5" xfId="1604"/>
    <cellStyle name="Normal 2 5 2" xfId="1605"/>
    <cellStyle name="Normal 2 6" xfId="1606"/>
    <cellStyle name="Normal 2 6 2" xfId="1607"/>
    <cellStyle name="Normal 2 7" xfId="1608"/>
    <cellStyle name="Normal 2 7 2" xfId="1609"/>
    <cellStyle name="Normal 2 8" xfId="1610"/>
    <cellStyle name="Normal 2 8 2" xfId="1611"/>
    <cellStyle name="Normal 2 9" xfId="1612"/>
    <cellStyle name="Normal 2 9 2" xfId="1613"/>
    <cellStyle name="Normal 2_013_Globo - Bloco de Apoio" xfId="1614"/>
    <cellStyle name="Normal 20" xfId="1615"/>
    <cellStyle name="Normal 20 2" xfId="1616"/>
    <cellStyle name="Normal 20 3" xfId="1617"/>
    <cellStyle name="Normal 20 4" xfId="1618"/>
    <cellStyle name="Normal 21" xfId="1619"/>
    <cellStyle name="Normal 21 2" xfId="1620"/>
    <cellStyle name="Normal 22" xfId="1621"/>
    <cellStyle name="Normal 22 2" xfId="1622"/>
    <cellStyle name="Normal 23" xfId="1623"/>
    <cellStyle name="Normal 23 2" xfId="1624"/>
    <cellStyle name="Normal 24" xfId="1625"/>
    <cellStyle name="Normal 24 10 2" xfId="1626"/>
    <cellStyle name="Normal 24 2" xfId="1627"/>
    <cellStyle name="Normal 25" xfId="1628"/>
    <cellStyle name="Normal 25 2" xfId="1629"/>
    <cellStyle name="Normal 26" xfId="1630"/>
    <cellStyle name="Normal 26 2" xfId="1631"/>
    <cellStyle name="Normal 27" xfId="1632"/>
    <cellStyle name="Normal 27 2" xfId="1633"/>
    <cellStyle name="Normal 28" xfId="1634"/>
    <cellStyle name="Normal 29" xfId="1635"/>
    <cellStyle name="Normal 3" xfId="1636"/>
    <cellStyle name="Normal 3 2" xfId="1637"/>
    <cellStyle name="Normal 3 2 2" xfId="1638"/>
    <cellStyle name="Normal 3 2 2 2" xfId="1639"/>
    <cellStyle name="Normal 3 2 2 3" xfId="1640"/>
    <cellStyle name="Normal 3 2 2 4" xfId="1641"/>
    <cellStyle name="Normal 3 2 2 5" xfId="1642"/>
    <cellStyle name="Normal 3 2 2 6" xfId="1643"/>
    <cellStyle name="Normal 3 2 2 7" xfId="1644"/>
    <cellStyle name="Normal 3 2 3" xfId="1645"/>
    <cellStyle name="Normal 3 2 4" xfId="1646"/>
    <cellStyle name="Normal 3 2 5" xfId="1647"/>
    <cellStyle name="Normal 3 2 6" xfId="1648"/>
    <cellStyle name="Normal 3 2 7" xfId="1649"/>
    <cellStyle name="Normal 3 2 8" xfId="1650"/>
    <cellStyle name="Normal 3 2 9" xfId="1651"/>
    <cellStyle name="Normal 3 3" xfId="1652"/>
    <cellStyle name="Normal 3 3 2" xfId="1653"/>
    <cellStyle name="Normal 3 4" xfId="1654"/>
    <cellStyle name="Normal 3 5" xfId="1655"/>
    <cellStyle name="Normal 3 6" xfId="1656"/>
    <cellStyle name="Normal 3 7" xfId="1657"/>
    <cellStyle name="Normal 3 8" xfId="1658"/>
    <cellStyle name="Normal 3_013_Globo - Bloco de Apoio" xfId="1659"/>
    <cellStyle name="Normal 30" xfId="1660"/>
    <cellStyle name="Normal 31" xfId="1661"/>
    <cellStyle name="Normal 32" xfId="1662"/>
    <cellStyle name="Normal 33" xfId="1663"/>
    <cellStyle name="Normal 34" xfId="1664"/>
    <cellStyle name="Normal 35" xfId="1665"/>
    <cellStyle name="Normal 35 10 2" xfId="1666"/>
    <cellStyle name="Normal 36" xfId="1667"/>
    <cellStyle name="Normal 36 2" xfId="1668"/>
    <cellStyle name="Normal 37" xfId="1669"/>
    <cellStyle name="Normal 37 2" xfId="1670"/>
    <cellStyle name="Normal 38" xfId="1671"/>
    <cellStyle name="Normal 38 2" xfId="1672"/>
    <cellStyle name="Normal 39" xfId="1673"/>
    <cellStyle name="Normal 4" xfId="1674"/>
    <cellStyle name="Normal 4 2" xfId="1675"/>
    <cellStyle name="Normal 4 2 2" xfId="1676"/>
    <cellStyle name="Normal 4 2 2 2" xfId="1677"/>
    <cellStyle name="Normal 4 2 2 3" xfId="1678"/>
    <cellStyle name="Normal 4 2 2 4" xfId="1679"/>
    <cellStyle name="Normal 4 2 2 5" xfId="1680"/>
    <cellStyle name="Normal 4 2 2 6" xfId="1681"/>
    <cellStyle name="Normal 4 2 2 7" xfId="1682"/>
    <cellStyle name="Normal 4 2 3" xfId="1683"/>
    <cellStyle name="Normal 4 2 4" xfId="1684"/>
    <cellStyle name="Normal 4 2 5" xfId="1685"/>
    <cellStyle name="Normal 4 3" xfId="1686"/>
    <cellStyle name="Normal 4 3 2" xfId="1687"/>
    <cellStyle name="Normal 4 3 2 2" xfId="1688"/>
    <cellStyle name="Normal 4 3 2 3" xfId="1689"/>
    <cellStyle name="Normal 4 3 2 4" xfId="1690"/>
    <cellStyle name="Normal 4 3 2 5" xfId="1691"/>
    <cellStyle name="Normal 4 3 2 6" xfId="1692"/>
    <cellStyle name="Normal 4 3 2 7" xfId="1693"/>
    <cellStyle name="Normal 4 3 3" xfId="1694"/>
    <cellStyle name="Normal 4 3 4" xfId="1695"/>
    <cellStyle name="Normal 4 3 5" xfId="1696"/>
    <cellStyle name="Normal 4 3 6" xfId="1697"/>
    <cellStyle name="Normal 4 3 7" xfId="1698"/>
    <cellStyle name="Normal 4 3 8" xfId="1699"/>
    <cellStyle name="Normal 4 3 9" xfId="1700"/>
    <cellStyle name="Normal 4 4" xfId="1701"/>
    <cellStyle name="Normal 4 4 2" xfId="1702"/>
    <cellStyle name="Normal 4 4 3" xfId="1703"/>
    <cellStyle name="Normal 4 4 4" xfId="1704"/>
    <cellStyle name="Normal 4 4 5" xfId="1705"/>
    <cellStyle name="Normal 4 5" xfId="1706"/>
    <cellStyle name="Normal 4 5 2" xfId="1707"/>
    <cellStyle name="Normal 4 6" xfId="1708"/>
    <cellStyle name="Normal 4 6 2" xfId="1709"/>
    <cellStyle name="Normal 4__ORÇAMENTO" xfId="1710"/>
    <cellStyle name="Normal 4_PLANILHA REFERÊNCIA - MORADIAS OP - 1ª FASE" xfId="1711"/>
    <cellStyle name="Normal 4_PLANILHA REFERÊNCIA - MORADIAS OP - 1ª FASE 2" xfId="1712"/>
    <cellStyle name="Normal 4_Planilhas de Orçamento para Referência - Moradias OP" xfId="1713"/>
    <cellStyle name="Normal 40" xfId="1714"/>
    <cellStyle name="Normal 41" xfId="1715"/>
    <cellStyle name="Normal 42" xfId="1716"/>
    <cellStyle name="Normal 43" xfId="1717"/>
    <cellStyle name="Normal 44" xfId="1718"/>
    <cellStyle name="Normal 45" xfId="1719"/>
    <cellStyle name="Normal 46" xfId="1720"/>
    <cellStyle name="Normal 47" xfId="1721"/>
    <cellStyle name="Normal 48" xfId="1722"/>
    <cellStyle name="Normal 48 2 2" xfId="1723"/>
    <cellStyle name="Normal 49" xfId="1724"/>
    <cellStyle name="Normal 5" xfId="1725"/>
    <cellStyle name="Normal 5 2" xfId="1726"/>
    <cellStyle name="Normal 5 2 2" xfId="1727"/>
    <cellStyle name="Normal 5 2 3" xfId="1728"/>
    <cellStyle name="Normal 5 2 4" xfId="1729"/>
    <cellStyle name="Normal 5 2 5" xfId="1730"/>
    <cellStyle name="Normal 5 2 6" xfId="1731"/>
    <cellStyle name="Normal 5 2 7" xfId="1732"/>
    <cellStyle name="Normal 5 2 8" xfId="1733"/>
    <cellStyle name="Normal 5 3" xfId="1734"/>
    <cellStyle name="Normal 5 3 2" xfId="1735"/>
    <cellStyle name="Normal 5 3 2 2" xfId="1736"/>
    <cellStyle name="Normal 5 3 2 3" xfId="1737"/>
    <cellStyle name="Normal 5 3 2 4" xfId="1738"/>
    <cellStyle name="Normal 5 3 2 5" xfId="1739"/>
    <cellStyle name="Normal 5 3 3" xfId="1740"/>
    <cellStyle name="Normal 5 3 4" xfId="1741"/>
    <cellStyle name="Normal 5 4" xfId="1742"/>
    <cellStyle name="Normal 5 4 2" xfId="1743"/>
    <cellStyle name="Normal 5 5" xfId="1744"/>
    <cellStyle name="Normal 5 6" xfId="1745"/>
    <cellStyle name="Normal 5 7" xfId="1746"/>
    <cellStyle name="Normal 5 8" xfId="1747"/>
    <cellStyle name="Normal 5 9" xfId="1748"/>
    <cellStyle name="Normal 50" xfId="1749"/>
    <cellStyle name="Normal 51" xfId="1750"/>
    <cellStyle name="Normal 52" xfId="1751"/>
    <cellStyle name="Normal 53" xfId="1752"/>
    <cellStyle name="Normal 54" xfId="1753"/>
    <cellStyle name="Normal 55" xfId="1754"/>
    <cellStyle name="Normal 56" xfId="1755"/>
    <cellStyle name="Normal 6" xfId="1756"/>
    <cellStyle name="Normal 6 2" xfId="1757"/>
    <cellStyle name="Normal 6 3" xfId="1758"/>
    <cellStyle name="Normal 6 3 2" xfId="1759"/>
    <cellStyle name="Normal 6 3 3" xfId="1760"/>
    <cellStyle name="Normal 6 3 4" xfId="1761"/>
    <cellStyle name="Normal 6 4" xfId="1762"/>
    <cellStyle name="Normal 6 5" xfId="1763"/>
    <cellStyle name="Normal 6 6" xfId="1764"/>
    <cellStyle name="Normal 6 7" xfId="1765"/>
    <cellStyle name="Normal 6 8" xfId="1766"/>
    <cellStyle name="Normal 6_048- Planilha Ed. Amintas de Barros" xfId="1767"/>
    <cellStyle name="Normal 67 2" xfId="1768"/>
    <cellStyle name="Normal 69 2" xfId="1769"/>
    <cellStyle name="Normal 7" xfId="1770"/>
    <cellStyle name="Normal 7 2" xfId="1771"/>
    <cellStyle name="Normal 7 2 2" xfId="1772"/>
    <cellStyle name="Normal 7 3" xfId="1773"/>
    <cellStyle name="Normal 7 3 2" xfId="1774"/>
    <cellStyle name="Normal 7 4" xfId="1775"/>
    <cellStyle name="Normal 7 4 2" xfId="1776"/>
    <cellStyle name="Normal 7 5" xfId="1777"/>
    <cellStyle name="Normal 70 2" xfId="1778"/>
    <cellStyle name="Normal 79" xfId="1779"/>
    <cellStyle name="Normal 8" xfId="1780"/>
    <cellStyle name="Normal 8 2" xfId="1781"/>
    <cellStyle name="Normal 8 2 2" xfId="1782"/>
    <cellStyle name="Normal 8 3" xfId="1783"/>
    <cellStyle name="Normal 8 3 2" xfId="1784"/>
    <cellStyle name="Normal 8 4" xfId="1785"/>
    <cellStyle name="Normal 8 4 2" xfId="1786"/>
    <cellStyle name="Normal 8 5" xfId="1787"/>
    <cellStyle name="Normal 87" xfId="1788"/>
    <cellStyle name="Normal 9" xfId="1789"/>
    <cellStyle name="Normal 9 2" xfId="1790"/>
    <cellStyle name="Normal 9 2 2" xfId="1791"/>
    <cellStyle name="Normal 9 2 3" xfId="1792"/>
    <cellStyle name="Normal 9 2 4" xfId="1793"/>
    <cellStyle name="Normal 9 2 5" xfId="1794"/>
    <cellStyle name="Normal 9 3" xfId="1795"/>
    <cellStyle name="Normal 9 4" xfId="1796"/>
    <cellStyle name="Normal 9 5" xfId="1797"/>
    <cellStyle name="Normal 9 6" xfId="1798"/>
    <cellStyle name="Normal 9 7" xfId="1799"/>
    <cellStyle name="Normal 9 8" xfId="1800"/>
    <cellStyle name="Normal 9 9" xfId="1801"/>
    <cellStyle name="Normal_Museologia Planilha Referência de Preço" xfId="1802"/>
    <cellStyle name="Normal_Plan1_Planilha de orçamento - DEBIO" xfId="1803"/>
    <cellStyle name="Normal_Planilha Museologia" xfId="1804"/>
    <cellStyle name="Normal_REFERÊNCIA DE PREÇO _EM" xfId="1805"/>
    <cellStyle name="Normal_REFERÊNCIA DE PREÇO _EM 2" xfId="1806"/>
    <cellStyle name="Nota" xfId="1807"/>
    <cellStyle name="Nota 2" xfId="1808"/>
    <cellStyle name="Nota 2 2" xfId="1809"/>
    <cellStyle name="Nota 2 2 2" xfId="1810"/>
    <cellStyle name="Nota 2 2 3" xfId="1811"/>
    <cellStyle name="Nota 2 2 4" xfId="1812"/>
    <cellStyle name="Nota 2 2 5" xfId="1813"/>
    <cellStyle name="Nota 2 2 6" xfId="1814"/>
    <cellStyle name="Nota 2 2 7" xfId="1815"/>
    <cellStyle name="Nota 2 3" xfId="1816"/>
    <cellStyle name="Nota 2 4" xfId="1817"/>
    <cellStyle name="Nota 2 5" xfId="1818"/>
    <cellStyle name="Nota 2 6" xfId="1819"/>
    <cellStyle name="Nota 2 7" xfId="1820"/>
    <cellStyle name="Nota 2 8" xfId="1821"/>
    <cellStyle name="Nota 2 9" xfId="1822"/>
    <cellStyle name="Nota 3" xfId="1823"/>
    <cellStyle name="Nota 3 2" xfId="1824"/>
    <cellStyle name="Nota 3 2 2" xfId="1825"/>
    <cellStyle name="Nota 3 2 3" xfId="1826"/>
    <cellStyle name="Nota 3 2 4" xfId="1827"/>
    <cellStyle name="Nota 3 2 5" xfId="1828"/>
    <cellStyle name="Nota 3 3" xfId="1829"/>
    <cellStyle name="Nota 3 4" xfId="1830"/>
    <cellStyle name="Nota 3 5" xfId="1831"/>
    <cellStyle name="Nota 3 6" xfId="1832"/>
    <cellStyle name="Nota 3 7" xfId="1833"/>
    <cellStyle name="Nota 3 8" xfId="1834"/>
    <cellStyle name="Nota 4" xfId="1835"/>
    <cellStyle name="Nota 4 2" xfId="1836"/>
    <cellStyle name="Nota 4 3" xfId="1837"/>
    <cellStyle name="Nota 4 4" xfId="1838"/>
    <cellStyle name="Nota 4 5" xfId="1839"/>
    <cellStyle name="Nota 5" xfId="1840"/>
    <cellStyle name="Nota 5 2" xfId="1841"/>
    <cellStyle name="Nota 5 3" xfId="1842"/>
    <cellStyle name="Nota 5 4" xfId="1843"/>
    <cellStyle name="Nota 5 5" xfId="1844"/>
    <cellStyle name="Nota 6" xfId="1845"/>
    <cellStyle name="Nota 6 2" xfId="1846"/>
    <cellStyle name="Nota 6 3" xfId="1847"/>
    <cellStyle name="Nota 6 4" xfId="1848"/>
    <cellStyle name="Nota 6 5" xfId="1849"/>
    <cellStyle name="Nota 7" xfId="1850"/>
    <cellStyle name="Nota 8" xfId="1851"/>
    <cellStyle name="Nota 9" xfId="1852"/>
    <cellStyle name="Note" xfId="1853"/>
    <cellStyle name="Note 2" xfId="1854"/>
    <cellStyle name="Note 2 2" xfId="1855"/>
    <cellStyle name="Note 2 3" xfId="1856"/>
    <cellStyle name="Note 2 4" xfId="1857"/>
    <cellStyle name="Note 2 5" xfId="1858"/>
    <cellStyle name="Note 2 6" xfId="1859"/>
    <cellStyle name="Note 2 7" xfId="1860"/>
    <cellStyle name="Note 2 8" xfId="1861"/>
    <cellStyle name="Note 3" xfId="1862"/>
    <cellStyle name="Note 4" xfId="1863"/>
    <cellStyle name="Note 5" xfId="1864"/>
    <cellStyle name="Note 6" xfId="1865"/>
    <cellStyle name="Note 7" xfId="1866"/>
    <cellStyle name="Output" xfId="1867"/>
    <cellStyle name="Output 2" xfId="1868"/>
    <cellStyle name="Output 2 2" xfId="1869"/>
    <cellStyle name="Output 2 3" xfId="1870"/>
    <cellStyle name="Output 3" xfId="1871"/>
    <cellStyle name="Output 4" xfId="1872"/>
    <cellStyle name="Output 5" xfId="1873"/>
    <cellStyle name="Output_135-11-SNR-Planilha de Quantitativos e Serviços" xfId="1874"/>
    <cellStyle name="padroes" xfId="1875"/>
    <cellStyle name="Percent" xfId="1876"/>
    <cellStyle name="Percent [2]" xfId="1877"/>
    <cellStyle name="Percent 10" xfId="1878"/>
    <cellStyle name="Percent 2" xfId="1879"/>
    <cellStyle name="Percent 3" xfId="1880"/>
    <cellStyle name="Percent 4" xfId="1881"/>
    <cellStyle name="Percent 5" xfId="1882"/>
    <cellStyle name="Percent 6" xfId="1883"/>
    <cellStyle name="Percent 7" xfId="1884"/>
    <cellStyle name="Percent 8" xfId="1885"/>
    <cellStyle name="Percent 9" xfId="1886"/>
    <cellStyle name="Percent_027-Planilha Dom Bosco cronograma consolidado" xfId="1887"/>
    <cellStyle name="Percentual" xfId="1888"/>
    <cellStyle name="Percentual 2" xfId="1889"/>
    <cellStyle name="planilhas" xfId="1890"/>
    <cellStyle name="planilhas 2" xfId="1891"/>
    <cellStyle name="planilhas 2 2" xfId="1892"/>
    <cellStyle name="planilhas 3" xfId="1893"/>
    <cellStyle name="planilhas 4" xfId="1894"/>
    <cellStyle name="planilhas 5" xfId="1895"/>
    <cellStyle name="Ponto" xfId="1896"/>
    <cellStyle name="Ponto 2" xfId="1897"/>
    <cellStyle name="Percent" xfId="1898"/>
    <cellStyle name="Porcentagem 2" xfId="1899"/>
    <cellStyle name="Porcentagem 2 2" xfId="1900"/>
    <cellStyle name="Porcentagem 2 2 2" xfId="1901"/>
    <cellStyle name="Porcentagem 2 2 2 2" xfId="1902"/>
    <cellStyle name="Porcentagem 2 2 2 3" xfId="1903"/>
    <cellStyle name="Porcentagem 2 2 3" xfId="1904"/>
    <cellStyle name="Porcentagem 2 2 4" xfId="1905"/>
    <cellStyle name="Porcentagem 2 2 5" xfId="1906"/>
    <cellStyle name="Porcentagem 2 2 6" xfId="1907"/>
    <cellStyle name="Porcentagem 2 2 7" xfId="1908"/>
    <cellStyle name="Porcentagem 2 3" xfId="1909"/>
    <cellStyle name="Porcentagem 2 4" xfId="1910"/>
    <cellStyle name="Porcentagem 2 5" xfId="1911"/>
    <cellStyle name="Porcentagem 2 6" xfId="1912"/>
    <cellStyle name="Porcentagem 2 7" xfId="1913"/>
    <cellStyle name="Porcentagem 2 8" xfId="1914"/>
    <cellStyle name="Porcentagem 2 9" xfId="1915"/>
    <cellStyle name="Porcentagem 3" xfId="1916"/>
    <cellStyle name="Porcentagem 3 2" xfId="1917"/>
    <cellStyle name="Porcentagem 3 2 2" xfId="1918"/>
    <cellStyle name="Porcentagem 3 3" xfId="1919"/>
    <cellStyle name="Porcentagem 3 4" xfId="1920"/>
    <cellStyle name="Porcentagem 4" xfId="1921"/>
    <cellStyle name="Porcentagem 4 2" xfId="1922"/>
    <cellStyle name="Porcentagem 5" xfId="1923"/>
    <cellStyle name="Porcentagem 5 2" xfId="1924"/>
    <cellStyle name="Porcentagem 6" xfId="1925"/>
    <cellStyle name="Porcentagem 7" xfId="1926"/>
    <cellStyle name="Pos" xfId="1927"/>
    <cellStyle name="Preenchimento" xfId="1928"/>
    <cellStyle name="Preis" xfId="1929"/>
    <cellStyle name="Prozent0" xfId="1930"/>
    <cellStyle name="Prozent1" xfId="1931"/>
    <cellStyle name="Saída" xfId="1932"/>
    <cellStyle name="Saída 2" xfId="1933"/>
    <cellStyle name="Saída 2 2" xfId="1934"/>
    <cellStyle name="Saída 2 2 2" xfId="1935"/>
    <cellStyle name="Saída 2 2 3" xfId="1936"/>
    <cellStyle name="Saída 2 3" xfId="1937"/>
    <cellStyle name="Saída 2 4" xfId="1938"/>
    <cellStyle name="Saída 2 5" xfId="1939"/>
    <cellStyle name="Saída 2 6" xfId="1940"/>
    <cellStyle name="Saída 2 7" xfId="1941"/>
    <cellStyle name="Saída 2 8" xfId="1942"/>
    <cellStyle name="Saída 3" xfId="1943"/>
    <cellStyle name="Saída 3 2" xfId="1944"/>
    <cellStyle name="Saída 3 3" xfId="1945"/>
    <cellStyle name="Saída 3 4" xfId="1946"/>
    <cellStyle name="Saída 3 5" xfId="1947"/>
    <cellStyle name="Saída 4" xfId="1948"/>
    <cellStyle name="Saída 4 2" xfId="1949"/>
    <cellStyle name="Saída 4 3" xfId="1950"/>
    <cellStyle name="Saída 4 4" xfId="1951"/>
    <cellStyle name="Saída 4 5" xfId="1952"/>
    <cellStyle name="Saída 5" xfId="1953"/>
    <cellStyle name="Saída 5 2" xfId="1954"/>
    <cellStyle name="Saída 5 3" xfId="1955"/>
    <cellStyle name="Saída 5 4" xfId="1956"/>
    <cellStyle name="Saída 5 5" xfId="1957"/>
    <cellStyle name="Saída 6" xfId="1958"/>
    <cellStyle name="Saída 7" xfId="1959"/>
    <cellStyle name="Separador de m" xfId="1960"/>
    <cellStyle name="Comma [0]" xfId="1961"/>
    <cellStyle name="Separador de milhares 10" xfId="1962"/>
    <cellStyle name="Separador de milhares 10 2" xfId="1963"/>
    <cellStyle name="Separador de milhares 10 2 2" xfId="1964"/>
    <cellStyle name="Separador de milhares 10 2 3" xfId="1965"/>
    <cellStyle name="Separador de milhares 10 2 4" xfId="1966"/>
    <cellStyle name="Separador de milhares 10 2 5" xfId="1967"/>
    <cellStyle name="Separador de milhares 10 2 6" xfId="1968"/>
    <cellStyle name="Separador de milhares 10 3" xfId="1969"/>
    <cellStyle name="Separador de milhares 10 4" xfId="1970"/>
    <cellStyle name="Separador de milhares 10 5" xfId="1971"/>
    <cellStyle name="Separador de milhares 10 6" xfId="1972"/>
    <cellStyle name="Separador de milhares 11" xfId="1973"/>
    <cellStyle name="Separador de milhares 11 2" xfId="1974"/>
    <cellStyle name="Separador de milhares 11 3" xfId="1975"/>
    <cellStyle name="Separador de milhares 11 4" xfId="1976"/>
    <cellStyle name="Separador de milhares 11 5" xfId="1977"/>
    <cellStyle name="Separador de milhares 12" xfId="1978"/>
    <cellStyle name="Separador de milhares 12 2" xfId="1979"/>
    <cellStyle name="Separador de milhares 12 3" xfId="1980"/>
    <cellStyle name="Separador de milhares 12 4" xfId="1981"/>
    <cellStyle name="Separador de milhares 12 5" xfId="1982"/>
    <cellStyle name="Separador de milhares 13" xfId="1983"/>
    <cellStyle name="Separador de milhares 13 2" xfId="1984"/>
    <cellStyle name="Separador de milhares 13 3" xfId="1985"/>
    <cellStyle name="Separador de milhares 13 4" xfId="1986"/>
    <cellStyle name="Separador de milhares 13 5" xfId="1987"/>
    <cellStyle name="Separador de milhares 14" xfId="1988"/>
    <cellStyle name="Separador de milhares 14 2" xfId="1989"/>
    <cellStyle name="Separador de milhares 14 2 2" xfId="1990"/>
    <cellStyle name="Separador de milhares 14 2 3" xfId="1991"/>
    <cellStyle name="Separador de milhares 14 2 4" xfId="1992"/>
    <cellStyle name="Separador de milhares 14 2 5" xfId="1993"/>
    <cellStyle name="Separador de milhares 14 3" xfId="1994"/>
    <cellStyle name="Separador de milhares 14 4" xfId="1995"/>
    <cellStyle name="Separador de milhares 14 5" xfId="1996"/>
    <cellStyle name="Separador de milhares 14 6" xfId="1997"/>
    <cellStyle name="Separador de milhares 15" xfId="1998"/>
    <cellStyle name="Separador de milhares 15 2" xfId="1999"/>
    <cellStyle name="Separador de milhares 15 3" xfId="2000"/>
    <cellStyle name="Separador de milhares 15 4" xfId="2001"/>
    <cellStyle name="Separador de milhares 15 5" xfId="2002"/>
    <cellStyle name="Separador de milhares 16" xfId="2003"/>
    <cellStyle name="Separador de milhares 17" xfId="2004"/>
    <cellStyle name="Separador de milhares 18" xfId="2005"/>
    <cellStyle name="Separador de milhares 18 2" xfId="2006"/>
    <cellStyle name="Separador de milhares 18 3" xfId="2007"/>
    <cellStyle name="Separador de milhares 18 4" xfId="2008"/>
    <cellStyle name="Separador de milhares 18 5" xfId="2009"/>
    <cellStyle name="Separador de milhares 19" xfId="2010"/>
    <cellStyle name="Separador de milhares 2" xfId="2011"/>
    <cellStyle name="Separador de milhares 2 10" xfId="2012"/>
    <cellStyle name="Separador de milhares 2 11" xfId="2013"/>
    <cellStyle name="Separador de milhares 2 12" xfId="2014"/>
    <cellStyle name="Separador de milhares 2 2" xfId="2015"/>
    <cellStyle name="Separador de milhares 2 2 2" xfId="2016"/>
    <cellStyle name="Separador de milhares 2 2 2 2" xfId="2017"/>
    <cellStyle name="Separador de milhares 2 2 2 3" xfId="2018"/>
    <cellStyle name="Separador de milhares 2 2 2 4" xfId="2019"/>
    <cellStyle name="Separador de milhares 2 2 2 5" xfId="2020"/>
    <cellStyle name="Separador de milhares 2 2 2 5 2" xfId="2021"/>
    <cellStyle name="Separador de milhares 2 2 2 5 3" xfId="2022"/>
    <cellStyle name="Separador de milhares 2 2 2 6" xfId="2023"/>
    <cellStyle name="Separador de milhares 2 2 2 7" xfId="2024"/>
    <cellStyle name="Separador de milhares 2 2 2 8" xfId="2025"/>
    <cellStyle name="Separador de milhares 2 2 3" xfId="2026"/>
    <cellStyle name="Separador de milhares 2 2 3 2" xfId="2027"/>
    <cellStyle name="Separador de milhares 2 2 3 3" xfId="2028"/>
    <cellStyle name="Separador de milhares 2 2 3 4" xfId="2029"/>
    <cellStyle name="Separador de milhares 2 2 4" xfId="2030"/>
    <cellStyle name="Separador de milhares 2 2 5" xfId="2031"/>
    <cellStyle name="Separador de milhares 2 2 6" xfId="2032"/>
    <cellStyle name="Separador de milhares 2 2 7" xfId="2033"/>
    <cellStyle name="Separador de milhares 2 2 8" xfId="2034"/>
    <cellStyle name="Separador de milhares 2 2 9" xfId="2035"/>
    <cellStyle name="Separador de milhares 2 3" xfId="2036"/>
    <cellStyle name="Separador de milhares 2 3 2" xfId="2037"/>
    <cellStyle name="Separador de milhares 2 3 3" xfId="2038"/>
    <cellStyle name="Separador de milhares 2 3 4" xfId="2039"/>
    <cellStyle name="Separador de milhares 2 3 5" xfId="2040"/>
    <cellStyle name="Separador de milhares 2 3 6" xfId="2041"/>
    <cellStyle name="Separador de milhares 2 4" xfId="2042"/>
    <cellStyle name="Separador de milhares 2 4 2" xfId="2043"/>
    <cellStyle name="Separador de milhares 2 4 3" xfId="2044"/>
    <cellStyle name="Separador de milhares 2 4 4" xfId="2045"/>
    <cellStyle name="Separador de milhares 2 5" xfId="2046"/>
    <cellStyle name="Separador de milhares 2 5 2" xfId="2047"/>
    <cellStyle name="Separador de milhares 2 5 3" xfId="2048"/>
    <cellStyle name="Separador de milhares 2 5 4" xfId="2049"/>
    <cellStyle name="Separador de milhares 2 6" xfId="2050"/>
    <cellStyle name="Separador de milhares 2 7" xfId="2051"/>
    <cellStyle name="Separador de milhares 2 8" xfId="2052"/>
    <cellStyle name="Separador de milhares 2 9" xfId="2053"/>
    <cellStyle name="Separador de milhares 2_INSTALAÇÕES CLIMATIZAÇÃO - 21" xfId="2054"/>
    <cellStyle name="Separador de milhares 20" xfId="2055"/>
    <cellStyle name="Separador de milhares 20 2" xfId="2056"/>
    <cellStyle name="Separador de milhares 21" xfId="2057"/>
    <cellStyle name="Separador de milhares 21 2" xfId="2058"/>
    <cellStyle name="Separador de milhares 22" xfId="2059"/>
    <cellStyle name="Separador de milhares 22 2" xfId="2060"/>
    <cellStyle name="Separador de milhares 23" xfId="2061"/>
    <cellStyle name="Separador de milhares 23 2" xfId="2062"/>
    <cellStyle name="Separador de milhares 24" xfId="2063"/>
    <cellStyle name="Separador de milhares 24 2" xfId="2064"/>
    <cellStyle name="Separador de milhares 25" xfId="2065"/>
    <cellStyle name="Separador de milhares 26" xfId="2066"/>
    <cellStyle name="Separador de milhares 26 2" xfId="2067"/>
    <cellStyle name="Separador de milhares 3" xfId="2068"/>
    <cellStyle name="Separador de milhares 3 10" xfId="2069"/>
    <cellStyle name="Separador de milhares 3 2" xfId="2070"/>
    <cellStyle name="Separador de milhares 3 2 10" xfId="2071"/>
    <cellStyle name="Separador de milhares 3 2 2" xfId="2072"/>
    <cellStyle name="Separador de milhares 3 2 2 2" xfId="2073"/>
    <cellStyle name="Separador de milhares 3 2 2 2 2" xfId="2074"/>
    <cellStyle name="Separador de milhares 3 2 2 2 3" xfId="2075"/>
    <cellStyle name="Separador de milhares 3 2 2 2 4" xfId="2076"/>
    <cellStyle name="Separador de milhares 3 2 2 2 5" xfId="2077"/>
    <cellStyle name="Separador de milhares 3 2 2 3" xfId="2078"/>
    <cellStyle name="Separador de milhares 3 2 3" xfId="2079"/>
    <cellStyle name="Separador de milhares 3 2 4" xfId="2080"/>
    <cellStyle name="Separador de milhares 3 2 5" xfId="2081"/>
    <cellStyle name="Separador de milhares 3 2 6" xfId="2082"/>
    <cellStyle name="Separador de milhares 3 2 7" xfId="2083"/>
    <cellStyle name="Separador de milhares 3 2 8" xfId="2084"/>
    <cellStyle name="Separador de milhares 3 2 9" xfId="2085"/>
    <cellStyle name="Separador de milhares 3 2_Planilha_de_referncia 11-07-2011" xfId="2086"/>
    <cellStyle name="Separador de milhares 3 3" xfId="2087"/>
    <cellStyle name="Separador de milhares 3 3 2" xfId="2088"/>
    <cellStyle name="Separador de milhares 3 3 3" xfId="2089"/>
    <cellStyle name="Separador de milhares 3 3 4" xfId="2090"/>
    <cellStyle name="Separador de milhares 3 3 5" xfId="2091"/>
    <cellStyle name="Separador de milhares 3 4" xfId="2092"/>
    <cellStyle name="Separador de milhares 3 4 2" xfId="2093"/>
    <cellStyle name="Separador de milhares 3 5" xfId="2094"/>
    <cellStyle name="Separador de milhares 3 5 2" xfId="2095"/>
    <cellStyle name="Separador de milhares 3 6" xfId="2096"/>
    <cellStyle name="Separador de milhares 3 7" xfId="2097"/>
    <cellStyle name="Separador de milhares 3 8" xfId="2098"/>
    <cellStyle name="Separador de milhares 3 9" xfId="2099"/>
    <cellStyle name="Separador de milhares 4" xfId="2100"/>
    <cellStyle name="Separador de milhares 4 2" xfId="2101"/>
    <cellStyle name="Separador de milhares 4 2 2" xfId="2102"/>
    <cellStyle name="Separador de milhares 4 2 2 2" xfId="2103"/>
    <cellStyle name="Separador de milhares 4 2 2 3" xfId="2104"/>
    <cellStyle name="Separador de milhares 4 2 2 4" xfId="2105"/>
    <cellStyle name="Separador de milhares 4 2 2 5" xfId="2106"/>
    <cellStyle name="Separador de milhares 4 2 3" xfId="2107"/>
    <cellStyle name="Separador de milhares 4 2 4" xfId="2108"/>
    <cellStyle name="Separador de milhares 4 2 4 2" xfId="2109"/>
    <cellStyle name="Separador de milhares 4 2 5" xfId="2110"/>
    <cellStyle name="Separador de milhares 4 2 6" xfId="2111"/>
    <cellStyle name="Separador de milhares 4 2 7" xfId="2112"/>
    <cellStyle name="Separador de milhares 4 3" xfId="2113"/>
    <cellStyle name="Separador de milhares 4 3 2" xfId="2114"/>
    <cellStyle name="Separador de milhares 4 4" xfId="2115"/>
    <cellStyle name="Separador de milhares 4 4 2" xfId="2116"/>
    <cellStyle name="Separador de milhares 5" xfId="2117"/>
    <cellStyle name="Separador de milhares 5 2" xfId="2118"/>
    <cellStyle name="Separador de milhares 5 3" xfId="2119"/>
    <cellStyle name="Separador de milhares 5 4" xfId="2120"/>
    <cellStyle name="Separador de milhares 5 5" xfId="2121"/>
    <cellStyle name="Separador de milhares 6" xfId="2122"/>
    <cellStyle name="Separador de milhares 6 2" xfId="2123"/>
    <cellStyle name="Separador de milhares 6 3" xfId="2124"/>
    <cellStyle name="Separador de milhares 6 4" xfId="2125"/>
    <cellStyle name="Separador de milhares 6 5" xfId="2126"/>
    <cellStyle name="Separador de milhares 7" xfId="2127"/>
    <cellStyle name="Separador de milhares 7 2" xfId="2128"/>
    <cellStyle name="Separador de milhares 7 3" xfId="2129"/>
    <cellStyle name="Separador de milhares 7 4" xfId="2130"/>
    <cellStyle name="Separador de milhares 7 5" xfId="2131"/>
    <cellStyle name="Separador de milhares 8" xfId="2132"/>
    <cellStyle name="Separador de milhares 8 2" xfId="2133"/>
    <cellStyle name="Separador de milhares 8 3" xfId="2134"/>
    <cellStyle name="Separador de milhares 8 4" xfId="2135"/>
    <cellStyle name="Separador de milhares 8 5" xfId="2136"/>
    <cellStyle name="Separador de milhares 9" xfId="2137"/>
    <cellStyle name="Separador de milhares 9 2" xfId="2138"/>
    <cellStyle name="Separador de milhares 9 2 2" xfId="2139"/>
    <cellStyle name="Separador de milhares 9 2 3" xfId="2140"/>
    <cellStyle name="Separador de milhares 9 2 4" xfId="2141"/>
    <cellStyle name="Separador de milhares 9 2 5" xfId="2142"/>
    <cellStyle name="Separador de milhares 9 3" xfId="2143"/>
    <cellStyle name="Separador de milhares 9 4" xfId="2144"/>
    <cellStyle name="Separador de milhares 9 5" xfId="2145"/>
    <cellStyle name="Separador de milhares 9 6" xfId="2146"/>
    <cellStyle name="Stück" xfId="2147"/>
    <cellStyle name="Style 1" xfId="2148"/>
    <cellStyle name="subhead" xfId="2149"/>
    <cellStyle name="SUBTIT" xfId="2150"/>
    <cellStyle name="Texto de Aviso" xfId="2151"/>
    <cellStyle name="Texto de Aviso 2" xfId="2152"/>
    <cellStyle name="Texto de Aviso 2 2" xfId="2153"/>
    <cellStyle name="Texto de Aviso 2 3" xfId="2154"/>
    <cellStyle name="Texto de Aviso 2 4" xfId="2155"/>
    <cellStyle name="Texto de Aviso 2 5" xfId="2156"/>
    <cellStyle name="Texto de Aviso 2 6" xfId="2157"/>
    <cellStyle name="Texto de Aviso 2 7" xfId="2158"/>
    <cellStyle name="Texto de Aviso 3" xfId="2159"/>
    <cellStyle name="Texto de Aviso 4" xfId="2160"/>
    <cellStyle name="Texto de Aviso 5" xfId="2161"/>
    <cellStyle name="Texto de Aviso 6" xfId="2162"/>
    <cellStyle name="Texto de Aviso 7" xfId="2163"/>
    <cellStyle name="Texto Explicativo" xfId="2164"/>
    <cellStyle name="Texto Explicativo 2" xfId="2165"/>
    <cellStyle name="Texto Explicativo 2 2" xfId="2166"/>
    <cellStyle name="Texto Explicativo 2 3" xfId="2167"/>
    <cellStyle name="Texto Explicativo 2 4" xfId="2168"/>
    <cellStyle name="Texto Explicativo 2 5" xfId="2169"/>
    <cellStyle name="Texto Explicativo 2 6" xfId="2170"/>
    <cellStyle name="Texto Explicativo 2 7" xfId="2171"/>
    <cellStyle name="Texto Explicativo 3" xfId="2172"/>
    <cellStyle name="Texto Explicativo 4" xfId="2173"/>
    <cellStyle name="Texto Explicativo 5" xfId="2174"/>
    <cellStyle name="Texto Explicativo 6" xfId="2175"/>
    <cellStyle name="Texto Explicativo 7" xfId="2176"/>
    <cellStyle name="Title" xfId="2177"/>
    <cellStyle name="Title 2" xfId="2178"/>
    <cellStyle name="Title 2 2" xfId="2179"/>
    <cellStyle name="Title 2 3" xfId="2180"/>
    <cellStyle name="Title 3" xfId="2181"/>
    <cellStyle name="Title 4" xfId="2182"/>
    <cellStyle name="Title 5" xfId="2183"/>
    <cellStyle name="Title_135-11-SNR-Planilha de Quantitativos e Serviços" xfId="2184"/>
    <cellStyle name="Título" xfId="2185"/>
    <cellStyle name="Título 1" xfId="2186"/>
    <cellStyle name="Título 1 1" xfId="2187"/>
    <cellStyle name="Título 1 1 1" xfId="2188"/>
    <cellStyle name="Título 1 1 1 1" xfId="2189"/>
    <cellStyle name="Título 1 1 1 1 1" xfId="2190"/>
    <cellStyle name="Título 1 1 1 1 1 1" xfId="2191"/>
    <cellStyle name="Título 1 1 1 1 1 1 1" xfId="2192"/>
    <cellStyle name="Título 1 1 1 1 1 1 1 1" xfId="2193"/>
    <cellStyle name="Título 1 1 1 1 1 1 1 1 1" xfId="2194"/>
    <cellStyle name="Título 1 1 1 1 1 1 1 1 1 1" xfId="2195"/>
    <cellStyle name="Título 1 1 1 1 1 1 1 1 1 1 1" xfId="2196"/>
    <cellStyle name="Título 1 1 1 1 1 1 1 1 1 1 1 1" xfId="2197"/>
    <cellStyle name="Título 1 1 1 1 1 1 1 1 1 1 1 1 1" xfId="2198"/>
    <cellStyle name="Título 1 1 1 1 1 1 1 1 1 1 1 1 1 1" xfId="2199"/>
    <cellStyle name="Título 1 1 1 1 1 1 1 1 1 1 1 1 1 1 1" xfId="2200"/>
    <cellStyle name="Título 1 1 1 1 1 1 1 1 1 1 1 1 1 1 1 1" xfId="2201"/>
    <cellStyle name="Título 1 1 1 1 1 1 1 1 1 1 1 1 1 1 1 1 1" xfId="2202"/>
    <cellStyle name="Título 1 1 1 1 1 1 1 1 1 1 1 1 1 1 1 1 1 1" xfId="2203"/>
    <cellStyle name="Título 1 1 1 1 1 1 1 1 1 1 1 1 1 1 1 1 1 1 1" xfId="2204"/>
    <cellStyle name="Título 1 1 1 1 1 1 1 1 1 1 1 1 1 1 1 1 1 1 1 1" xfId="2205"/>
    <cellStyle name="Título 1 1 1 1 1 1 1 1 1 1 1 1 1 1 1 1 1 1 1 1 1" xfId="2206"/>
    <cellStyle name="Título 1 1 1 1 1 1 1 1 1 1 1 1 1 1 1 1 1 1 1 1 1 1" xfId="2207"/>
    <cellStyle name="Título 1 1 1 1 1 1 1 1 1 1 1 1 1 1 1 1 1 1 1 1 1 1 1" xfId="2208"/>
    <cellStyle name="Título 1 1 1 1 1 1 1 1 1 1 1 1 1 1 1 1 1 1 1 1 1 1 1 1" xfId="2209"/>
    <cellStyle name="Título 1 1 1 1 1 1 1 1 1 1 1 1 1 1 1 1 1 1 1 1 1 1 1 1 1" xfId="2210"/>
    <cellStyle name="Título 1 1 1 1 1 1 1 1 1 1 1 1 1 1 1 1 1 1 1 1 1 1 1 1 1 1" xfId="2211"/>
    <cellStyle name="Título 1 1 1 1 1 1 1 1 1 1 1 1 1 1 1 1 1 1 1 1 1 1 1 1 1 1 1" xfId="2212"/>
    <cellStyle name="Título 1 1 1 1 1 1 1 1 1 1 1 1 1 1 1 1 1 1 1 1 1 1 1 1 1 1 1 1" xfId="2213"/>
    <cellStyle name="Título 1 1 1 2" xfId="2214"/>
    <cellStyle name="Título 1 1 1 2 2" xfId="2215"/>
    <cellStyle name="Título 1 1 1 2 3" xfId="2216"/>
    <cellStyle name="Título 1 1 1 3" xfId="2217"/>
    <cellStyle name="Título 1 1 1 4" xfId="2218"/>
    <cellStyle name="Título 1 1 1 5" xfId="2219"/>
    <cellStyle name="Título 1 1 2" xfId="2220"/>
    <cellStyle name="Título 1 1 2 2" xfId="2221"/>
    <cellStyle name="Título 1 1 2 3" xfId="2222"/>
    <cellStyle name="Título 1 1 3" xfId="2223"/>
    <cellStyle name="Título 1 1 4" xfId="2224"/>
    <cellStyle name="Título 1 1 5" xfId="2225"/>
    <cellStyle name="Título 1 1_ ESTRUTURA - 8 A 10" xfId="2226"/>
    <cellStyle name="Título 1 2" xfId="2227"/>
    <cellStyle name="Título 1 2 2" xfId="2228"/>
    <cellStyle name="Título 1 2 2 2" xfId="2229"/>
    <cellStyle name="Título 1 2 2 3" xfId="2230"/>
    <cellStyle name="Título 1 2 3" xfId="2231"/>
    <cellStyle name="Título 1 2 4" xfId="2232"/>
    <cellStyle name="Título 1 2 5" xfId="2233"/>
    <cellStyle name="Título 1 2 6" xfId="2234"/>
    <cellStyle name="Título 1 2 7" xfId="2235"/>
    <cellStyle name="Título 1 2 8" xfId="2236"/>
    <cellStyle name="Título 1 3" xfId="2237"/>
    <cellStyle name="Título 1 3 2" xfId="2238"/>
    <cellStyle name="Título 1 3 3" xfId="2239"/>
    <cellStyle name="Título 1 3 4" xfId="2240"/>
    <cellStyle name="Título 1 3 5" xfId="2241"/>
    <cellStyle name="Título 1 4" xfId="2242"/>
    <cellStyle name="Título 1 4 2" xfId="2243"/>
    <cellStyle name="Título 1 4 3" xfId="2244"/>
    <cellStyle name="Título 1 4 4" xfId="2245"/>
    <cellStyle name="Título 1 4 5" xfId="2246"/>
    <cellStyle name="Título 1 5" xfId="2247"/>
    <cellStyle name="Título 1 6" xfId="2248"/>
    <cellStyle name="Título 1 7" xfId="2249"/>
    <cellStyle name="Título 2" xfId="2250"/>
    <cellStyle name="Título 2 2" xfId="2251"/>
    <cellStyle name="Título 2 2 2" xfId="2252"/>
    <cellStyle name="Título 2 2 2 2" xfId="2253"/>
    <cellStyle name="Título 2 2 2 3" xfId="2254"/>
    <cellStyle name="Título 2 2 3" xfId="2255"/>
    <cellStyle name="Título 2 2 4" xfId="2256"/>
    <cellStyle name="Título 2 2 5" xfId="2257"/>
    <cellStyle name="Título 2 2 6" xfId="2258"/>
    <cellStyle name="Título 2 2 7" xfId="2259"/>
    <cellStyle name="Título 2 3" xfId="2260"/>
    <cellStyle name="Título 2 3 2" xfId="2261"/>
    <cellStyle name="Título 2 3 3" xfId="2262"/>
    <cellStyle name="Título 2 3 4" xfId="2263"/>
    <cellStyle name="Título 2 3 5" xfId="2264"/>
    <cellStyle name="Título 2 4" xfId="2265"/>
    <cellStyle name="Título 2 5" xfId="2266"/>
    <cellStyle name="Título 2 6" xfId="2267"/>
    <cellStyle name="Título 2 7" xfId="2268"/>
    <cellStyle name="Título 3" xfId="2269"/>
    <cellStyle name="Título 3 2" xfId="2270"/>
    <cellStyle name="Título 3 2 2" xfId="2271"/>
    <cellStyle name="Título 3 2 2 2" xfId="2272"/>
    <cellStyle name="Título 3 2 2 3" xfId="2273"/>
    <cellStyle name="Título 3 2 3" xfId="2274"/>
    <cellStyle name="Título 3 2 4" xfId="2275"/>
    <cellStyle name="Título 3 2 5" xfId="2276"/>
    <cellStyle name="Título 3 2 6" xfId="2277"/>
    <cellStyle name="Título 3 2 7" xfId="2278"/>
    <cellStyle name="Título 3 3" xfId="2279"/>
    <cellStyle name="Título 3 3 2" xfId="2280"/>
    <cellStyle name="Título 3 3 3" xfId="2281"/>
    <cellStyle name="Título 3 3 4" xfId="2282"/>
    <cellStyle name="Título 3 3 5" xfId="2283"/>
    <cellStyle name="Título 3 4" xfId="2284"/>
    <cellStyle name="Título 3 5" xfId="2285"/>
    <cellStyle name="Título 3 6" xfId="2286"/>
    <cellStyle name="Título 3 7" xfId="2287"/>
    <cellStyle name="Título 4" xfId="2288"/>
    <cellStyle name="Título 4 2" xfId="2289"/>
    <cellStyle name="Título 4 2 2" xfId="2290"/>
    <cellStyle name="Título 4 2 2 2" xfId="2291"/>
    <cellStyle name="Título 4 2 2 3" xfId="2292"/>
    <cellStyle name="Título 4 2 3" xfId="2293"/>
    <cellStyle name="Título 4 2 4" xfId="2294"/>
    <cellStyle name="Título 4 2 5" xfId="2295"/>
    <cellStyle name="Título 4 2 6" xfId="2296"/>
    <cellStyle name="Título 4 2 7" xfId="2297"/>
    <cellStyle name="Título 4 3" xfId="2298"/>
    <cellStyle name="Título 4 3 2" xfId="2299"/>
    <cellStyle name="Título 4 3 3" xfId="2300"/>
    <cellStyle name="Título 4 3 4" xfId="2301"/>
    <cellStyle name="Título 4 3 5" xfId="2302"/>
    <cellStyle name="Título 4 4" xfId="2303"/>
    <cellStyle name="Título 4 5" xfId="2304"/>
    <cellStyle name="Título 4 6" xfId="2305"/>
    <cellStyle name="Título 4 7" xfId="2306"/>
    <cellStyle name="Título 5" xfId="2307"/>
    <cellStyle name="Título 5 2" xfId="2308"/>
    <cellStyle name="Título 5 3" xfId="2309"/>
    <cellStyle name="Título 5 4" xfId="2310"/>
    <cellStyle name="Título 5 5" xfId="2311"/>
    <cellStyle name="Título 6" xfId="2312"/>
    <cellStyle name="Título 7" xfId="2313"/>
    <cellStyle name="Título 8" xfId="2314"/>
    <cellStyle name="Titulo1" xfId="2315"/>
    <cellStyle name="Titulo1 2" xfId="2316"/>
    <cellStyle name="Titulo2" xfId="2317"/>
    <cellStyle name="Titulo2 2" xfId="2318"/>
    <cellStyle name="Total" xfId="2319"/>
    <cellStyle name="Total 2" xfId="2320"/>
    <cellStyle name="Total 2 2" xfId="2321"/>
    <cellStyle name="Total 2 2 2" xfId="2322"/>
    <cellStyle name="Total 2 2 3" xfId="2323"/>
    <cellStyle name="Total 2 3" xfId="2324"/>
    <cellStyle name="Total 2 4" xfId="2325"/>
    <cellStyle name="Total 2 5" xfId="2326"/>
    <cellStyle name="Total 2 6" xfId="2327"/>
    <cellStyle name="Total 2 7" xfId="2328"/>
    <cellStyle name="Total 3" xfId="2329"/>
    <cellStyle name="Total 3 2" xfId="2330"/>
    <cellStyle name="Total 3 3" xfId="2331"/>
    <cellStyle name="Total 3 4" xfId="2332"/>
    <cellStyle name="Total 3 5" xfId="2333"/>
    <cellStyle name="Total 4" xfId="2334"/>
    <cellStyle name="Total 5" xfId="2335"/>
    <cellStyle name="Total 6" xfId="2336"/>
    <cellStyle name="Total 7" xfId="2337"/>
    <cellStyle name="Comma" xfId="2338"/>
    <cellStyle name="Vírgula 10" xfId="2339"/>
    <cellStyle name="Vírgula 11" xfId="2340"/>
    <cellStyle name="Vírgula 12" xfId="2341"/>
    <cellStyle name="Vírgula 2" xfId="2342"/>
    <cellStyle name="Vírgula 2 2" xfId="2343"/>
    <cellStyle name="Vírgula 2 2 2" xfId="2344"/>
    <cellStyle name="Vírgula 2 2 3" xfId="2345"/>
    <cellStyle name="Vírgula 2 2 4" xfId="2346"/>
    <cellStyle name="Vírgula 2 3" xfId="2347"/>
    <cellStyle name="Vírgula 2 3 2" xfId="2348"/>
    <cellStyle name="Vírgula 2 3 3" xfId="2349"/>
    <cellStyle name="Vírgula 2 3 4" xfId="2350"/>
    <cellStyle name="Vírgula 2 4" xfId="2351"/>
    <cellStyle name="Vírgula 2 5" xfId="2352"/>
    <cellStyle name="Vírgula 2 6" xfId="2353"/>
    <cellStyle name="Vírgula 2 7" xfId="2354"/>
    <cellStyle name="Vírgula 2 8" xfId="2355"/>
    <cellStyle name="Vírgula 2 9" xfId="2356"/>
    <cellStyle name="Vírgula 2_MEGASTORE BALAROTI_ HIDRAULICO E INCÊNDIO (2)" xfId="2357"/>
    <cellStyle name="Vírgula 3" xfId="2358"/>
    <cellStyle name="Vírgula 3 2" xfId="2359"/>
    <cellStyle name="Vírgula 3 3" xfId="2360"/>
    <cellStyle name="Vírgula 3 4" xfId="2361"/>
    <cellStyle name="Vírgula 3 5" xfId="2362"/>
    <cellStyle name="Vírgula 3 6" xfId="2363"/>
    <cellStyle name="Vírgula 4" xfId="2364"/>
    <cellStyle name="Vírgula 4 2" xfId="2365"/>
    <cellStyle name="Vírgula 4 3" xfId="2366"/>
    <cellStyle name="Vírgula 4 4" xfId="2367"/>
    <cellStyle name="Vírgula 5" xfId="2368"/>
    <cellStyle name="Vírgula 6" xfId="2369"/>
    <cellStyle name="Vírgula 7" xfId="2370"/>
    <cellStyle name="Vírgula 8" xfId="2371"/>
    <cellStyle name="Vírgula 9" xfId="2372"/>
    <cellStyle name="Warning Text" xfId="2373"/>
    <cellStyle name="Warning Text 2" xfId="2374"/>
    <cellStyle name="Warning Text 2 2" xfId="2375"/>
    <cellStyle name="Warning Text 2 3" xfId="2376"/>
    <cellStyle name="Warning Text 3" xfId="2377"/>
    <cellStyle name="Warning Text 4" xfId="2378"/>
    <cellStyle name="Warning Text 5"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190500</xdr:rowOff>
    </xdr:from>
    <xdr:to>
      <xdr:col>0</xdr:col>
      <xdr:colOff>723900</xdr:colOff>
      <xdr:row>4</xdr:row>
      <xdr:rowOff>85725</xdr:rowOff>
    </xdr:to>
    <xdr:pic>
      <xdr:nvPicPr>
        <xdr:cNvPr id="1" name="Picture 1"/>
        <xdr:cNvPicPr preferRelativeResize="1">
          <a:picLocks noChangeAspect="1"/>
        </xdr:cNvPicPr>
      </xdr:nvPicPr>
      <xdr:blipFill>
        <a:blip r:embed="rId1"/>
        <a:stretch>
          <a:fillRect/>
        </a:stretch>
      </xdr:blipFill>
      <xdr:spPr>
        <a:xfrm>
          <a:off x="190500"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123825</xdr:rowOff>
    </xdr:from>
    <xdr:to>
      <xdr:col>1</xdr:col>
      <xdr:colOff>85725</xdr:colOff>
      <xdr:row>5</xdr:row>
      <xdr:rowOff>28575</xdr:rowOff>
    </xdr:to>
    <xdr:pic>
      <xdr:nvPicPr>
        <xdr:cNvPr id="1" name="Picture 1"/>
        <xdr:cNvPicPr preferRelativeResize="1">
          <a:picLocks noChangeAspect="1"/>
        </xdr:cNvPicPr>
      </xdr:nvPicPr>
      <xdr:blipFill>
        <a:blip r:embed="rId1"/>
        <a:stretch>
          <a:fillRect/>
        </a:stretch>
      </xdr:blipFill>
      <xdr:spPr>
        <a:xfrm>
          <a:off x="266700" y="123825"/>
          <a:ext cx="533400"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161925</xdr:rowOff>
    </xdr:from>
    <xdr:to>
      <xdr:col>1</xdr:col>
      <xdr:colOff>76200</xdr:colOff>
      <xdr:row>5</xdr:row>
      <xdr:rowOff>76200</xdr:rowOff>
    </xdr:to>
    <xdr:pic>
      <xdr:nvPicPr>
        <xdr:cNvPr id="1" name="Picture 1"/>
        <xdr:cNvPicPr preferRelativeResize="1">
          <a:picLocks noChangeAspect="1"/>
        </xdr:cNvPicPr>
      </xdr:nvPicPr>
      <xdr:blipFill>
        <a:blip r:embed="rId1"/>
        <a:stretch>
          <a:fillRect/>
        </a:stretch>
      </xdr:blipFill>
      <xdr:spPr>
        <a:xfrm>
          <a:off x="257175" y="161925"/>
          <a:ext cx="533400" cy="1152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1</xdr:col>
      <xdr:colOff>533400</xdr:colOff>
      <xdr:row>4</xdr:row>
      <xdr:rowOff>219075</xdr:rowOff>
    </xdr:to>
    <xdr:pic>
      <xdr:nvPicPr>
        <xdr:cNvPr id="1" name="Picture 1"/>
        <xdr:cNvPicPr preferRelativeResize="1">
          <a:picLocks noChangeAspect="1"/>
        </xdr:cNvPicPr>
      </xdr:nvPicPr>
      <xdr:blipFill>
        <a:blip r:embed="rId1"/>
        <a:stretch>
          <a:fillRect/>
        </a:stretch>
      </xdr:blipFill>
      <xdr:spPr>
        <a:xfrm>
          <a:off x="361950" y="66675"/>
          <a:ext cx="533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1</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238125"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zoomScale="85" zoomScaleNormal="85" workbookViewId="0" topLeftCell="A1">
      <selection activeCell="M21" sqref="M21"/>
    </sheetView>
  </sheetViews>
  <sheetFormatPr defaultColWidth="9.140625" defaultRowHeight="12.75"/>
  <cols>
    <col min="1" max="1" width="12.7109375" style="0" customWidth="1"/>
    <col min="2" max="2" width="95.7109375" style="0" customWidth="1"/>
    <col min="3" max="3" width="25.7109375" style="0" customWidth="1"/>
    <col min="4" max="4" width="17.00390625" style="0" hidden="1" customWidth="1"/>
    <col min="5" max="6" width="9.140625" style="0" hidden="1" customWidth="1"/>
    <col min="7" max="7" width="24.28125" style="0" hidden="1" customWidth="1"/>
    <col min="8" max="8" width="22.7109375" style="0" customWidth="1"/>
    <col min="9" max="9" width="14.00390625" style="0" customWidth="1"/>
    <col min="10" max="10" width="9.140625" style="0" customWidth="1"/>
  </cols>
  <sheetData>
    <row r="1" spans="1:4" s="8" customFormat="1" ht="24.75" customHeight="1">
      <c r="A1" s="349"/>
      <c r="B1" s="350"/>
      <c r="C1" s="351"/>
      <c r="D1" s="324"/>
    </row>
    <row r="2" spans="1:4" s="8" customFormat="1" ht="24.75" customHeight="1">
      <c r="A2" s="352" t="s">
        <v>769</v>
      </c>
      <c r="B2" s="353"/>
      <c r="C2" s="354"/>
      <c r="D2" s="325"/>
    </row>
    <row r="3" spans="1:4" s="8" customFormat="1" ht="24.75" customHeight="1">
      <c r="A3" s="352" t="s">
        <v>2</v>
      </c>
      <c r="B3" s="353"/>
      <c r="C3" s="354"/>
      <c r="D3" s="325"/>
    </row>
    <row r="4" spans="1:4" s="8" customFormat="1" ht="24.75" customHeight="1">
      <c r="A4" s="352" t="s">
        <v>24</v>
      </c>
      <c r="B4" s="353"/>
      <c r="C4" s="354"/>
      <c r="D4" s="325"/>
    </row>
    <row r="5" spans="1:8" s="8" customFormat="1" ht="24.75" customHeight="1">
      <c r="A5" s="352" t="s">
        <v>745</v>
      </c>
      <c r="B5" s="353"/>
      <c r="C5" s="354"/>
      <c r="D5" s="325"/>
      <c r="G5" s="42" t="s">
        <v>19</v>
      </c>
      <c r="H5" s="329"/>
    </row>
    <row r="6" spans="1:10" s="9" customFormat="1" ht="24.75" customHeight="1" thickBot="1">
      <c r="A6" s="352" t="s">
        <v>47</v>
      </c>
      <c r="B6" s="353"/>
      <c r="C6" s="354"/>
      <c r="D6" s="326"/>
      <c r="F6" s="305"/>
      <c r="G6" s="42" t="s">
        <v>20</v>
      </c>
      <c r="H6" s="329"/>
      <c r="I6" s="8"/>
      <c r="J6" s="306"/>
    </row>
    <row r="7" spans="1:8" s="11" customFormat="1" ht="24.75" customHeight="1">
      <c r="A7" s="121">
        <v>1</v>
      </c>
      <c r="B7" s="122" t="str">
        <f>'1-GERENC.'!B8</f>
        <v>GERENCIAMENTO DE OBRAS/FISCALIZAÇÃO/PROJETOS</v>
      </c>
      <c r="C7" s="115"/>
      <c r="D7" s="327" t="e">
        <f>C7/C23</f>
        <v>#DIV/0!</v>
      </c>
      <c r="E7" s="104"/>
      <c r="F7" s="104"/>
      <c r="H7" s="330"/>
    </row>
    <row r="8" spans="1:8" s="11" customFormat="1" ht="24.75" customHeight="1">
      <c r="A8" s="123">
        <v>2</v>
      </c>
      <c r="B8" s="119" t="str">
        <f>'2-S. PRELIMINARES '!B8</f>
        <v>SERVIÇOS PRELIMINARES/TÉCNICOS</v>
      </c>
      <c r="C8" s="53"/>
      <c r="D8" s="327" t="e">
        <f>C8/C23</f>
        <v>#DIV/0!</v>
      </c>
      <c r="E8" s="104"/>
      <c r="F8" s="104"/>
      <c r="G8" s="272" t="s">
        <v>580</v>
      </c>
      <c r="H8" s="281"/>
    </row>
    <row r="9" spans="1:17" s="11" customFormat="1" ht="24.75" customHeight="1">
      <c r="A9" s="123">
        <v>3</v>
      </c>
      <c r="B9" s="120" t="str">
        <f>'3-ALVENARIA'!B8</f>
        <v>ALVENARIA E VEDAÇÃO</v>
      </c>
      <c r="C9" s="53"/>
      <c r="D9" s="327" t="e">
        <f>C9/C23</f>
        <v>#DIV/0!</v>
      </c>
      <c r="E9" s="104"/>
      <c r="F9" s="104"/>
      <c r="G9" s="270">
        <v>107103.788567</v>
      </c>
      <c r="H9" s="281"/>
      <c r="I9" s="271"/>
      <c r="J9" s="271"/>
      <c r="K9" s="271"/>
      <c r="L9" s="271"/>
      <c r="M9" s="271"/>
      <c r="N9" s="271"/>
      <c r="O9" s="271"/>
      <c r="P9" s="271"/>
      <c r="Q9" s="271"/>
    </row>
    <row r="10" spans="1:17" s="11" customFormat="1" ht="24.75" customHeight="1">
      <c r="A10" s="123">
        <v>4</v>
      </c>
      <c r="B10" s="120" t="str">
        <f>'4-ESQUADRIAS '!B8</f>
        <v>ESQUADRIAS</v>
      </c>
      <c r="C10" s="53"/>
      <c r="D10" s="327" t="e">
        <f>C10/C23</f>
        <v>#DIV/0!</v>
      </c>
      <c r="E10" s="104"/>
      <c r="F10" s="104"/>
      <c r="G10" s="270">
        <v>199171.4181</v>
      </c>
      <c r="H10" s="281"/>
      <c r="I10" s="271"/>
      <c r="J10" s="271"/>
      <c r="K10" s="271"/>
      <c r="L10" s="271"/>
      <c r="M10" s="271"/>
      <c r="N10" s="271"/>
      <c r="O10" s="271"/>
      <c r="P10" s="271"/>
      <c r="Q10" s="271"/>
    </row>
    <row r="11" spans="1:17" s="11" customFormat="1" ht="24.75" customHeight="1">
      <c r="A11" s="123">
        <v>5</v>
      </c>
      <c r="B11" s="120" t="str">
        <f>'5-REVEST.'!B8</f>
        <v>REVESTIMENTOS</v>
      </c>
      <c r="C11" s="53"/>
      <c r="D11" s="327" t="e">
        <f>C11/C23</f>
        <v>#DIV/0!</v>
      </c>
      <c r="E11" s="104"/>
      <c r="F11" s="104"/>
      <c r="G11" s="270">
        <v>404624.10970200005</v>
      </c>
      <c r="H11" s="281"/>
      <c r="I11" s="271"/>
      <c r="J11" s="271"/>
      <c r="K11" s="271"/>
      <c r="L11" s="271"/>
      <c r="M11" s="271"/>
      <c r="N11" s="271"/>
      <c r="O11" s="271"/>
      <c r="P11" s="271"/>
      <c r="Q11" s="271"/>
    </row>
    <row r="12" spans="1:17" s="11" customFormat="1" ht="24.75" customHeight="1">
      <c r="A12" s="123">
        <v>6</v>
      </c>
      <c r="B12" s="120" t="str">
        <f>'6-PINTURA'!B8</f>
        <v>PINTURA</v>
      </c>
      <c r="C12" s="53"/>
      <c r="D12" s="327" t="e">
        <f>C12/C23</f>
        <v>#DIV/0!</v>
      </c>
      <c r="E12" s="104"/>
      <c r="F12" s="104"/>
      <c r="G12" s="270">
        <v>160396.35909899996</v>
      </c>
      <c r="H12" s="281"/>
      <c r="I12" s="271"/>
      <c r="J12" s="271"/>
      <c r="K12" s="271"/>
      <c r="L12" s="271"/>
      <c r="M12" s="271"/>
      <c r="N12" s="271"/>
      <c r="O12" s="271"/>
      <c r="P12" s="271"/>
      <c r="Q12" s="271"/>
    </row>
    <row r="13" spans="1:17" s="11" customFormat="1" ht="24.75" customHeight="1">
      <c r="A13" s="123">
        <v>7</v>
      </c>
      <c r="B13" s="120" t="str">
        <f>'7-VIDROS'!B8</f>
        <v>VIDROS</v>
      </c>
      <c r="C13" s="53"/>
      <c r="D13" s="327" t="e">
        <f>C13/C23</f>
        <v>#DIV/0!</v>
      </c>
      <c r="E13" s="104"/>
      <c r="F13" s="104"/>
      <c r="G13" s="270">
        <v>17666.882763999998</v>
      </c>
      <c r="H13" s="281"/>
      <c r="I13" s="271"/>
      <c r="J13" s="271"/>
      <c r="K13" s="271"/>
      <c r="L13" s="271"/>
      <c r="M13" s="271"/>
      <c r="N13" s="271"/>
      <c r="O13" s="271"/>
      <c r="P13" s="271"/>
      <c r="Q13" s="271"/>
    </row>
    <row r="14" spans="1:8" s="11" customFormat="1" ht="24.75" customHeight="1">
      <c r="A14" s="123">
        <v>8</v>
      </c>
      <c r="B14" s="120" t="str">
        <f>'8-COBERTURA'!B8</f>
        <v>COBERTURA</v>
      </c>
      <c r="C14" s="53"/>
      <c r="D14" s="327" t="e">
        <f>C14/C23</f>
        <v>#DIV/0!</v>
      </c>
      <c r="E14" s="104"/>
      <c r="F14" s="104"/>
      <c r="G14" s="270">
        <v>389502.02184099995</v>
      </c>
      <c r="H14" s="281"/>
    </row>
    <row r="15" spans="1:13" s="11" customFormat="1" ht="24.75" customHeight="1">
      <c r="A15" s="123">
        <v>9</v>
      </c>
      <c r="B15" s="120" t="str">
        <f>'9-S. COMPLEMENTARES'!B8</f>
        <v>SERVIÇOS COMPLEMENTARES</v>
      </c>
      <c r="C15" s="53"/>
      <c r="D15" s="327" t="e">
        <f>C15/C23</f>
        <v>#DIV/0!</v>
      </c>
      <c r="E15" s="104"/>
      <c r="F15" s="104"/>
      <c r="G15" s="270">
        <v>37348.976685999995</v>
      </c>
      <c r="H15" s="281"/>
      <c r="I15" s="261"/>
      <c r="M15" s="262"/>
    </row>
    <row r="16" spans="1:9" s="11" customFormat="1" ht="24.75" customHeight="1">
      <c r="A16" s="123">
        <v>10</v>
      </c>
      <c r="B16" s="120" t="str">
        <f>'10-I. ELÉTRICAS'!B8</f>
        <v>INSTALAÇÕES ELÉTRICAS</v>
      </c>
      <c r="C16" s="53"/>
      <c r="D16" s="327" t="e">
        <f>C16/C23</f>
        <v>#DIV/0!</v>
      </c>
      <c r="E16" s="104"/>
      <c r="F16" s="104"/>
      <c r="G16" s="270">
        <v>461242.65054999996</v>
      </c>
      <c r="H16" s="281"/>
      <c r="I16" s="261"/>
    </row>
    <row r="17" spans="1:15" ht="24.75" customHeight="1">
      <c r="A17" s="123">
        <v>11</v>
      </c>
      <c r="B17" s="217" t="str">
        <f>'11-SPDA'!B8</f>
        <v>INSTALAÇÕES DE SPDA</v>
      </c>
      <c r="C17" s="53"/>
      <c r="D17" s="327" t="e">
        <f>C17/C23</f>
        <v>#DIV/0!</v>
      </c>
      <c r="E17" s="44"/>
      <c r="F17" s="44"/>
      <c r="G17" s="270">
        <v>20098.939215</v>
      </c>
      <c r="H17" s="281"/>
      <c r="I17" s="126"/>
      <c r="J17" s="126"/>
      <c r="K17" s="51"/>
      <c r="L17" s="51"/>
      <c r="M17" s="51"/>
      <c r="N17" s="51"/>
      <c r="O17" s="51"/>
    </row>
    <row r="18" spans="1:15" ht="24.75" customHeight="1">
      <c r="A18" s="123">
        <v>12</v>
      </c>
      <c r="B18" s="120" t="str">
        <f>'12-I.HIDROS.'!B8</f>
        <v>INSTALAÇÕES HIDROSSANITÁRIAS E DRENAGEM</v>
      </c>
      <c r="C18" s="53"/>
      <c r="D18" s="327" t="e">
        <f>C18/C23</f>
        <v>#DIV/0!</v>
      </c>
      <c r="E18" s="44"/>
      <c r="F18" s="44"/>
      <c r="G18" s="270">
        <v>264843.7222800001</v>
      </c>
      <c r="H18" s="281"/>
      <c r="I18" s="282"/>
      <c r="J18" s="126"/>
      <c r="K18" s="51"/>
      <c r="L18" s="51"/>
      <c r="M18" s="51"/>
      <c r="N18" s="51"/>
      <c r="O18" s="51"/>
    </row>
    <row r="19" spans="1:15" ht="24.75" customHeight="1">
      <c r="A19" s="123">
        <v>13</v>
      </c>
      <c r="B19" s="120" t="str">
        <f>'13-TELECOM.'!B8</f>
        <v>LÓGICA E TELECOMUNICAÇÕES</v>
      </c>
      <c r="C19" s="53"/>
      <c r="D19" s="327" t="e">
        <f>C19/C23</f>
        <v>#DIV/0!</v>
      </c>
      <c r="E19" s="44"/>
      <c r="F19" s="44"/>
      <c r="G19" s="270">
        <v>105327.95889999997</v>
      </c>
      <c r="H19" s="281"/>
      <c r="I19" s="282"/>
      <c r="J19" s="126"/>
      <c r="K19" s="51"/>
      <c r="L19" s="51"/>
      <c r="M19" s="51"/>
      <c r="N19" s="51"/>
      <c r="O19" s="51"/>
    </row>
    <row r="20" spans="1:15" ht="24.75" customHeight="1">
      <c r="A20" s="123">
        <v>14</v>
      </c>
      <c r="B20" s="120" t="str">
        <f>'14-INCÊNDIO'!B8</f>
        <v>INSTALAÇÕES DE COMBATE A INCÊNDIO</v>
      </c>
      <c r="C20" s="53"/>
      <c r="D20" s="327" t="e">
        <f>C20/C23</f>
        <v>#DIV/0!</v>
      </c>
      <c r="E20" s="105"/>
      <c r="F20" s="105"/>
      <c r="G20" s="270">
        <v>134156.55820499998</v>
      </c>
      <c r="H20" s="281"/>
      <c r="I20" s="126"/>
      <c r="J20" s="126"/>
      <c r="K20" s="51"/>
      <c r="L20" s="51"/>
      <c r="M20" s="51"/>
      <c r="N20" s="51"/>
      <c r="O20" s="51"/>
    </row>
    <row r="21" spans="1:8" ht="24.75" customHeight="1">
      <c r="A21" s="123">
        <v>15</v>
      </c>
      <c r="B21" s="217" t="str">
        <f>'15-PAISAGISMO '!B8</f>
        <v>PAISAGISMO E URBANIZAÇÃO</v>
      </c>
      <c r="C21" s="53"/>
      <c r="D21" s="327" t="e">
        <f>C21/C23</f>
        <v>#DIV/0!</v>
      </c>
      <c r="E21" s="106"/>
      <c r="F21" s="107"/>
      <c r="G21" s="270">
        <v>292866.813249</v>
      </c>
      <c r="H21" s="281"/>
    </row>
    <row r="22" spans="1:8" ht="24.75" customHeight="1" thickBot="1">
      <c r="A22" s="124">
        <v>16</v>
      </c>
      <c r="B22" s="218" t="s">
        <v>755</v>
      </c>
      <c r="C22" s="322"/>
      <c r="D22" s="327" t="e">
        <f>C22/C23</f>
        <v>#DIV/0!</v>
      </c>
      <c r="E22" s="106"/>
      <c r="F22" s="107"/>
      <c r="G22" s="270">
        <v>0</v>
      </c>
      <c r="H22" s="281"/>
    </row>
    <row r="23" spans="1:10" ht="30" customHeight="1" thickBot="1">
      <c r="A23" s="358" t="s">
        <v>0</v>
      </c>
      <c r="B23" s="359"/>
      <c r="C23" s="323"/>
      <c r="D23" s="332" t="e">
        <f>SUM(D7:D22)</f>
        <v>#DIV/0!</v>
      </c>
      <c r="E23" s="44"/>
      <c r="F23" s="44"/>
      <c r="G23" s="275">
        <f>SUM(G9:G22)</f>
        <v>2594350.199158</v>
      </c>
      <c r="H23" s="331"/>
      <c r="I23" s="276"/>
      <c r="J23" s="253"/>
    </row>
    <row r="24" spans="1:4" ht="69.75" customHeight="1" thickBot="1">
      <c r="A24" s="355"/>
      <c r="B24" s="356"/>
      <c r="C24" s="357"/>
      <c r="D24" s="328"/>
    </row>
    <row r="25" spans="1:3" ht="12.75">
      <c r="A25" s="3"/>
      <c r="B25" s="2"/>
      <c r="C25" s="7"/>
    </row>
    <row r="26" ht="18">
      <c r="B26" s="27"/>
    </row>
    <row r="27" ht="18">
      <c r="B27" s="27"/>
    </row>
  </sheetData>
  <sheetProtection selectLockedCells="1" selectUnlockedCells="1"/>
  <mergeCells count="8">
    <mergeCell ref="A24:C24"/>
    <mergeCell ref="A23:B23"/>
    <mergeCell ref="A1:C1"/>
    <mergeCell ref="A2:C2"/>
    <mergeCell ref="A3:C3"/>
    <mergeCell ref="A4:C4"/>
    <mergeCell ref="A5:C5"/>
    <mergeCell ref="A6:C6"/>
  </mergeCells>
  <printOptions horizontalCentered="1"/>
  <pageMargins left="0.3937007874015748" right="0.3937007874015748" top="0.3937007874015748" bottom="0.3937007874015748"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I11"/>
  <sheetViews>
    <sheetView zoomScalePageLayoutView="0" workbookViewId="0" topLeftCell="A1">
      <selection activeCell="I9" sqref="I9"/>
    </sheetView>
  </sheetViews>
  <sheetFormatPr defaultColWidth="9.140625" defaultRowHeight="12.75"/>
  <cols>
    <col min="1" max="1" width="10.7109375" style="44" customWidth="1"/>
    <col min="2" max="2" width="60.7109375" style="5" customWidth="1"/>
    <col min="3" max="3" width="10.7109375" style="6" customWidth="1"/>
    <col min="4" max="4" width="10.7109375" style="64"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9" s="4" customFormat="1" ht="30" customHeight="1" thickBot="1">
      <c r="A7" s="15" t="s">
        <v>1</v>
      </c>
      <c r="B7" s="16" t="s">
        <v>3</v>
      </c>
      <c r="C7" s="17" t="s">
        <v>21</v>
      </c>
      <c r="D7" s="63" t="s">
        <v>5</v>
      </c>
      <c r="E7" s="25" t="s">
        <v>6</v>
      </c>
      <c r="F7" s="26" t="s">
        <v>7</v>
      </c>
      <c r="G7" s="47"/>
      <c r="H7" s="47"/>
      <c r="I7" s="47"/>
    </row>
    <row r="8" spans="1:6" ht="30" customHeight="1" thickBot="1">
      <c r="A8" s="45">
        <v>9</v>
      </c>
      <c r="B8" s="45" t="s">
        <v>36</v>
      </c>
      <c r="C8" s="395"/>
      <c r="D8" s="396"/>
      <c r="E8" s="396"/>
      <c r="F8" s="397"/>
    </row>
    <row r="9" spans="1:6" ht="165.75">
      <c r="A9" s="179" t="s">
        <v>64</v>
      </c>
      <c r="B9" s="125" t="s">
        <v>334</v>
      </c>
      <c r="C9" s="170" t="s">
        <v>8</v>
      </c>
      <c r="D9" s="171">
        <v>6.01</v>
      </c>
      <c r="E9" s="180"/>
      <c r="F9" s="212"/>
    </row>
    <row r="10" spans="1:6" ht="166.5" thickBot="1">
      <c r="A10" s="181" t="s">
        <v>65</v>
      </c>
      <c r="B10" s="125" t="s">
        <v>335</v>
      </c>
      <c r="C10" s="135" t="s">
        <v>8</v>
      </c>
      <c r="D10" s="173">
        <v>2.05</v>
      </c>
      <c r="E10" s="176"/>
      <c r="F10" s="213"/>
    </row>
    <row r="11" spans="1:6" ht="30" customHeight="1" thickBot="1">
      <c r="A11" s="242"/>
      <c r="B11" s="243"/>
      <c r="C11" s="244"/>
      <c r="D11" s="245"/>
      <c r="E11" s="246"/>
      <c r="F11" s="247"/>
    </row>
  </sheetData>
  <sheetProtection selectLockedCells="1" selectUnlockedCells="1"/>
  <mergeCells count="7">
    <mergeCell ref="A6:F6"/>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G85"/>
  <sheetViews>
    <sheetView zoomScaleSheetLayoutView="100" zoomScalePageLayoutView="0" workbookViewId="0" topLeftCell="A1">
      <selection activeCell="I84" sqref="I84"/>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 min="7" max="7" width="0" style="0" hidden="1"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6" s="4" customFormat="1" ht="30" customHeight="1" thickBot="1">
      <c r="A7" s="15" t="s">
        <v>1</v>
      </c>
      <c r="B7" s="16" t="s">
        <v>3</v>
      </c>
      <c r="C7" s="17" t="s">
        <v>21</v>
      </c>
      <c r="D7" s="24" t="s">
        <v>5</v>
      </c>
      <c r="E7" s="25" t="s">
        <v>6</v>
      </c>
      <c r="F7" s="26" t="s">
        <v>7</v>
      </c>
    </row>
    <row r="8" spans="1:6" ht="30" customHeight="1" thickBot="1">
      <c r="A8" s="45">
        <v>10</v>
      </c>
      <c r="B8" s="46" t="s">
        <v>121</v>
      </c>
      <c r="C8" s="403"/>
      <c r="D8" s="404"/>
      <c r="E8" s="404"/>
      <c r="F8" s="405"/>
    </row>
    <row r="9" spans="1:6" ht="25.5">
      <c r="A9" s="179" t="s">
        <v>81</v>
      </c>
      <c r="B9" s="211" t="s">
        <v>701</v>
      </c>
      <c r="C9" s="161" t="s">
        <v>28</v>
      </c>
      <c r="D9" s="171">
        <v>890</v>
      </c>
      <c r="E9" s="226"/>
      <c r="F9" s="212"/>
    </row>
    <row r="10" spans="1:6" ht="25.5">
      <c r="A10" s="181" t="s">
        <v>82</v>
      </c>
      <c r="B10" s="125" t="s">
        <v>702</v>
      </c>
      <c r="C10" s="160" t="s">
        <v>28</v>
      </c>
      <c r="D10" s="173">
        <v>170</v>
      </c>
      <c r="E10" s="227"/>
      <c r="F10" s="213"/>
    </row>
    <row r="11" spans="1:6" ht="25.5">
      <c r="A11" s="181" t="s">
        <v>83</v>
      </c>
      <c r="B11" s="125" t="s">
        <v>703</v>
      </c>
      <c r="C11" s="160" t="s">
        <v>28</v>
      </c>
      <c r="D11" s="173">
        <v>97</v>
      </c>
      <c r="E11" s="227"/>
      <c r="F11" s="213"/>
    </row>
    <row r="12" spans="1:6" ht="25.5">
      <c r="A12" s="181" t="s">
        <v>84</v>
      </c>
      <c r="B12" s="125" t="s">
        <v>704</v>
      </c>
      <c r="C12" s="160" t="s">
        <v>28</v>
      </c>
      <c r="D12" s="173">
        <v>35</v>
      </c>
      <c r="E12" s="227"/>
      <c r="F12" s="213"/>
    </row>
    <row r="13" spans="1:6" ht="25.5">
      <c r="A13" s="181" t="s">
        <v>85</v>
      </c>
      <c r="B13" s="125" t="s">
        <v>705</v>
      </c>
      <c r="C13" s="160" t="s">
        <v>28</v>
      </c>
      <c r="D13" s="173">
        <v>50</v>
      </c>
      <c r="E13" s="227"/>
      <c r="F13" s="213"/>
    </row>
    <row r="14" spans="1:6" ht="25.5">
      <c r="A14" s="181" t="s">
        <v>86</v>
      </c>
      <c r="B14" s="125" t="s">
        <v>706</v>
      </c>
      <c r="C14" s="160" t="s">
        <v>28</v>
      </c>
      <c r="D14" s="173">
        <v>40</v>
      </c>
      <c r="E14" s="227"/>
      <c r="F14" s="213"/>
    </row>
    <row r="15" spans="1:6" ht="25.5">
      <c r="A15" s="181" t="s">
        <v>87</v>
      </c>
      <c r="B15" s="125" t="s">
        <v>707</v>
      </c>
      <c r="C15" s="160" t="s">
        <v>28</v>
      </c>
      <c r="D15" s="173">
        <v>30</v>
      </c>
      <c r="E15" s="227"/>
      <c r="F15" s="213"/>
    </row>
    <row r="16" spans="1:6" ht="25.5">
      <c r="A16" s="181" t="s">
        <v>88</v>
      </c>
      <c r="B16" s="125" t="s">
        <v>708</v>
      </c>
      <c r="C16" s="160" t="s">
        <v>28</v>
      </c>
      <c r="D16" s="173">
        <v>105</v>
      </c>
      <c r="E16" s="227"/>
      <c r="F16" s="213"/>
    </row>
    <row r="17" spans="1:7" ht="25.5">
      <c r="A17" s="181" t="s">
        <v>439</v>
      </c>
      <c r="B17" s="125" t="s">
        <v>709</v>
      </c>
      <c r="C17" s="160" t="s">
        <v>28</v>
      </c>
      <c r="D17" s="173">
        <v>50</v>
      </c>
      <c r="E17" s="227"/>
      <c r="F17" s="213"/>
      <c r="G17" t="s">
        <v>93</v>
      </c>
    </row>
    <row r="18" spans="1:6" ht="25.5">
      <c r="A18" s="181" t="s">
        <v>440</v>
      </c>
      <c r="B18" s="159" t="s">
        <v>190</v>
      </c>
      <c r="C18" s="160" t="s">
        <v>28</v>
      </c>
      <c r="D18" s="173">
        <v>130</v>
      </c>
      <c r="E18" s="227"/>
      <c r="F18" s="213"/>
    </row>
    <row r="19" spans="1:6" ht="15" customHeight="1">
      <c r="A19" s="181" t="s">
        <v>441</v>
      </c>
      <c r="B19" s="125" t="s">
        <v>698</v>
      </c>
      <c r="C19" s="160" t="s">
        <v>10</v>
      </c>
      <c r="D19" s="173">
        <v>107</v>
      </c>
      <c r="E19" s="227"/>
      <c r="F19" s="213"/>
    </row>
    <row r="20" spans="1:6" ht="15" customHeight="1">
      <c r="A20" s="181" t="s">
        <v>442</v>
      </c>
      <c r="B20" s="125" t="s">
        <v>699</v>
      </c>
      <c r="C20" s="160" t="s">
        <v>10</v>
      </c>
      <c r="D20" s="173">
        <v>32</v>
      </c>
      <c r="E20" s="227"/>
      <c r="F20" s="213"/>
    </row>
    <row r="21" spans="1:6" ht="15" customHeight="1">
      <c r="A21" s="181" t="s">
        <v>443</v>
      </c>
      <c r="B21" s="125" t="s">
        <v>700</v>
      </c>
      <c r="C21" s="160" t="s">
        <v>10</v>
      </c>
      <c r="D21" s="173">
        <v>21</v>
      </c>
      <c r="E21" s="227"/>
      <c r="F21" s="213"/>
    </row>
    <row r="22" spans="1:6" ht="38.25">
      <c r="A22" s="181" t="s">
        <v>444</v>
      </c>
      <c r="B22" s="125" t="s">
        <v>685</v>
      </c>
      <c r="C22" s="160" t="s">
        <v>28</v>
      </c>
      <c r="D22" s="173">
        <v>7100</v>
      </c>
      <c r="E22" s="227"/>
      <c r="F22" s="213"/>
    </row>
    <row r="23" spans="1:7" ht="38.25">
      <c r="A23" s="181" t="s">
        <v>445</v>
      </c>
      <c r="B23" s="125" t="s">
        <v>714</v>
      </c>
      <c r="C23" s="160" t="s">
        <v>28</v>
      </c>
      <c r="D23" s="173">
        <v>660</v>
      </c>
      <c r="E23" s="227"/>
      <c r="F23" s="213"/>
      <c r="G23">
        <v>330</v>
      </c>
    </row>
    <row r="24" spans="1:6" ht="38.25">
      <c r="A24" s="181" t="s">
        <v>446</v>
      </c>
      <c r="B24" s="125" t="s">
        <v>686</v>
      </c>
      <c r="C24" s="160" t="s">
        <v>28</v>
      </c>
      <c r="D24" s="173">
        <v>90</v>
      </c>
      <c r="E24" s="227"/>
      <c r="F24" s="213"/>
    </row>
    <row r="25" spans="1:6" ht="38.25">
      <c r="A25" s="181" t="s">
        <v>447</v>
      </c>
      <c r="B25" s="125" t="s">
        <v>687</v>
      </c>
      <c r="C25" s="160" t="s">
        <v>28</v>
      </c>
      <c r="D25" s="173">
        <v>140</v>
      </c>
      <c r="E25" s="227"/>
      <c r="F25" s="213"/>
    </row>
    <row r="26" spans="1:7" ht="38.25">
      <c r="A26" s="181" t="s">
        <v>448</v>
      </c>
      <c r="B26" s="125" t="s">
        <v>688</v>
      </c>
      <c r="C26" s="160" t="s">
        <v>28</v>
      </c>
      <c r="D26" s="173">
        <v>260</v>
      </c>
      <c r="E26" s="227"/>
      <c r="F26" s="213"/>
      <c r="G26" s="134"/>
    </row>
    <row r="27" spans="1:7" ht="38.25">
      <c r="A27" s="181" t="s">
        <v>449</v>
      </c>
      <c r="B27" s="125" t="s">
        <v>689</v>
      </c>
      <c r="C27" s="160" t="s">
        <v>28</v>
      </c>
      <c r="D27" s="173">
        <v>60</v>
      </c>
      <c r="E27" s="227"/>
      <c r="F27" s="213"/>
      <c r="G27" s="134"/>
    </row>
    <row r="28" spans="1:7" ht="38.25">
      <c r="A28" s="181" t="s">
        <v>450</v>
      </c>
      <c r="B28" s="125" t="s">
        <v>690</v>
      </c>
      <c r="C28" s="160" t="s">
        <v>28</v>
      </c>
      <c r="D28" s="173">
        <v>550</v>
      </c>
      <c r="E28" s="227"/>
      <c r="F28" s="213"/>
      <c r="G28" s="134"/>
    </row>
    <row r="29" spans="1:7" ht="38.25">
      <c r="A29" s="181" t="s">
        <v>451</v>
      </c>
      <c r="B29" s="125" t="s">
        <v>693</v>
      </c>
      <c r="C29" s="160" t="s">
        <v>28</v>
      </c>
      <c r="D29" s="173">
        <v>150</v>
      </c>
      <c r="E29" s="227"/>
      <c r="F29" s="213"/>
      <c r="G29" s="134"/>
    </row>
    <row r="30" spans="1:7" ht="38.25">
      <c r="A30" s="181" t="s">
        <v>452</v>
      </c>
      <c r="B30" s="125" t="s">
        <v>692</v>
      </c>
      <c r="C30" s="160" t="s">
        <v>28</v>
      </c>
      <c r="D30" s="173">
        <v>125</v>
      </c>
      <c r="E30" s="227"/>
      <c r="F30" s="213"/>
      <c r="G30" s="134"/>
    </row>
    <row r="31" spans="1:7" ht="38.25">
      <c r="A31" s="181" t="s">
        <v>453</v>
      </c>
      <c r="B31" s="125" t="s">
        <v>691</v>
      </c>
      <c r="C31" s="160" t="s">
        <v>28</v>
      </c>
      <c r="D31" s="173">
        <v>1040</v>
      </c>
      <c r="E31" s="227"/>
      <c r="F31" s="213"/>
      <c r="G31" s="134"/>
    </row>
    <row r="32" spans="1:7" ht="25.5">
      <c r="A32" s="181" t="s">
        <v>454</v>
      </c>
      <c r="B32" s="125" t="s">
        <v>715</v>
      </c>
      <c r="C32" s="160" t="s">
        <v>10</v>
      </c>
      <c r="D32" s="173">
        <v>184</v>
      </c>
      <c r="E32" s="227"/>
      <c r="F32" s="213"/>
      <c r="G32" s="134"/>
    </row>
    <row r="33" spans="1:7" ht="25.5">
      <c r="A33" s="181" t="s">
        <v>455</v>
      </c>
      <c r="B33" s="125" t="s">
        <v>694</v>
      </c>
      <c r="C33" s="160" t="s">
        <v>10</v>
      </c>
      <c r="D33" s="173">
        <v>25</v>
      </c>
      <c r="E33" s="227"/>
      <c r="F33" s="213"/>
      <c r="G33" s="134"/>
    </row>
    <row r="34" spans="1:7" ht="25.5">
      <c r="A34" s="181" t="s">
        <v>456</v>
      </c>
      <c r="B34" s="125" t="s">
        <v>695</v>
      </c>
      <c r="C34" s="160" t="s">
        <v>10</v>
      </c>
      <c r="D34" s="173">
        <v>12</v>
      </c>
      <c r="E34" s="227"/>
      <c r="F34" s="213"/>
      <c r="G34" s="134"/>
    </row>
    <row r="35" spans="1:7" ht="25.5">
      <c r="A35" s="181" t="s">
        <v>457</v>
      </c>
      <c r="B35" s="125" t="s">
        <v>696</v>
      </c>
      <c r="C35" s="160" t="s">
        <v>10</v>
      </c>
      <c r="D35" s="173">
        <v>6</v>
      </c>
      <c r="E35" s="227"/>
      <c r="F35" s="213"/>
      <c r="G35" s="134"/>
    </row>
    <row r="36" spans="1:7" ht="25.5">
      <c r="A36" s="181" t="s">
        <v>458</v>
      </c>
      <c r="B36" s="125" t="s">
        <v>697</v>
      </c>
      <c r="C36" s="160" t="s">
        <v>10</v>
      </c>
      <c r="D36" s="173">
        <v>18</v>
      </c>
      <c r="E36" s="227"/>
      <c r="F36" s="213"/>
      <c r="G36" s="134"/>
    </row>
    <row r="37" spans="1:6" ht="25.5">
      <c r="A37" s="308" t="s">
        <v>459</v>
      </c>
      <c r="B37" s="159" t="s">
        <v>191</v>
      </c>
      <c r="C37" s="160" t="s">
        <v>10</v>
      </c>
      <c r="D37" s="173">
        <v>28</v>
      </c>
      <c r="E37" s="227"/>
      <c r="F37" s="213"/>
    </row>
    <row r="38" spans="1:6" ht="25.5">
      <c r="A38" s="308" t="s">
        <v>460</v>
      </c>
      <c r="B38" s="125" t="s">
        <v>192</v>
      </c>
      <c r="C38" s="160" t="s">
        <v>10</v>
      </c>
      <c r="D38" s="173">
        <v>16</v>
      </c>
      <c r="E38" s="227"/>
      <c r="F38" s="213"/>
    </row>
    <row r="39" spans="1:6" ht="25.5">
      <c r="A39" s="308" t="s">
        <v>461</v>
      </c>
      <c r="B39" s="125" t="s">
        <v>747</v>
      </c>
      <c r="C39" s="160" t="s">
        <v>10</v>
      </c>
      <c r="D39" s="173">
        <v>7</v>
      </c>
      <c r="E39" s="227"/>
      <c r="F39" s="213"/>
    </row>
    <row r="40" spans="1:6" ht="25.5">
      <c r="A40" s="308" t="s">
        <v>462</v>
      </c>
      <c r="B40" s="125" t="s">
        <v>748</v>
      </c>
      <c r="C40" s="160" t="s">
        <v>10</v>
      </c>
      <c r="D40" s="173">
        <v>2</v>
      </c>
      <c r="E40" s="227"/>
      <c r="F40" s="213"/>
    </row>
    <row r="41" spans="1:6" ht="25.5">
      <c r="A41" s="308" t="s">
        <v>463</v>
      </c>
      <c r="B41" s="125" t="s">
        <v>193</v>
      </c>
      <c r="C41" s="160" t="s">
        <v>10</v>
      </c>
      <c r="D41" s="173">
        <v>10</v>
      </c>
      <c r="E41" s="227"/>
      <c r="F41" s="213"/>
    </row>
    <row r="42" spans="1:6" ht="25.5">
      <c r="A42" s="308" t="s">
        <v>464</v>
      </c>
      <c r="B42" s="159" t="s">
        <v>194</v>
      </c>
      <c r="C42" s="160" t="s">
        <v>10</v>
      </c>
      <c r="D42" s="173">
        <v>2</v>
      </c>
      <c r="E42" s="227"/>
      <c r="F42" s="213"/>
    </row>
    <row r="43" spans="1:6" ht="25.5">
      <c r="A43" s="308" t="s">
        <v>465</v>
      </c>
      <c r="B43" s="159" t="s">
        <v>195</v>
      </c>
      <c r="C43" s="160" t="s">
        <v>10</v>
      </c>
      <c r="D43" s="173">
        <v>2</v>
      </c>
      <c r="E43" s="227"/>
      <c r="F43" s="213"/>
    </row>
    <row r="44" spans="1:6" ht="25.5">
      <c r="A44" s="308" t="s">
        <v>466</v>
      </c>
      <c r="B44" s="159" t="s">
        <v>196</v>
      </c>
      <c r="C44" s="160" t="s">
        <v>10</v>
      </c>
      <c r="D44" s="173">
        <f>12+5</f>
        <v>17</v>
      </c>
      <c r="E44" s="227"/>
      <c r="F44" s="213"/>
    </row>
    <row r="45" spans="1:6" ht="25.5">
      <c r="A45" s="308" t="s">
        <v>467</v>
      </c>
      <c r="B45" s="159" t="s">
        <v>197</v>
      </c>
      <c r="C45" s="160" t="s">
        <v>10</v>
      </c>
      <c r="D45" s="173">
        <f>2+1</f>
        <v>3</v>
      </c>
      <c r="E45" s="227"/>
      <c r="F45" s="213"/>
    </row>
    <row r="46" spans="1:6" ht="25.5">
      <c r="A46" s="308" t="s">
        <v>468</v>
      </c>
      <c r="B46" s="159" t="s">
        <v>198</v>
      </c>
      <c r="C46" s="160" t="s">
        <v>10</v>
      </c>
      <c r="D46" s="173">
        <f>3+1</f>
        <v>4</v>
      </c>
      <c r="E46" s="227"/>
      <c r="F46" s="213"/>
    </row>
    <row r="47" spans="1:7" ht="12.75">
      <c r="A47" s="308" t="s">
        <v>469</v>
      </c>
      <c r="B47" s="159" t="s">
        <v>199</v>
      </c>
      <c r="C47" s="160" t="s">
        <v>10</v>
      </c>
      <c r="D47" s="173">
        <v>1</v>
      </c>
      <c r="E47" s="227"/>
      <c r="F47" s="213"/>
      <c r="G47" s="51"/>
    </row>
    <row r="48" spans="1:6" ht="12.75">
      <c r="A48" s="308" t="s">
        <v>470</v>
      </c>
      <c r="B48" s="159" t="s">
        <v>200</v>
      </c>
      <c r="C48" s="160" t="s">
        <v>10</v>
      </c>
      <c r="D48" s="173">
        <f>3+3</f>
        <v>6</v>
      </c>
      <c r="E48" s="227"/>
      <c r="F48" s="213"/>
    </row>
    <row r="49" spans="1:6" ht="12.75">
      <c r="A49" s="308" t="s">
        <v>471</v>
      </c>
      <c r="B49" s="125" t="s">
        <v>201</v>
      </c>
      <c r="C49" s="160" t="s">
        <v>10</v>
      </c>
      <c r="D49" s="173">
        <f>2+1</f>
        <v>3</v>
      </c>
      <c r="E49" s="227"/>
      <c r="F49" s="213"/>
    </row>
    <row r="50" spans="1:6" ht="12.75">
      <c r="A50" s="308" t="s">
        <v>472</v>
      </c>
      <c r="B50" s="125" t="s">
        <v>202</v>
      </c>
      <c r="C50" s="160" t="s">
        <v>10</v>
      </c>
      <c r="D50" s="173">
        <f>1+3</f>
        <v>4</v>
      </c>
      <c r="E50" s="227"/>
      <c r="F50" s="213"/>
    </row>
    <row r="51" spans="1:6" ht="89.25">
      <c r="A51" s="308" t="s">
        <v>473</v>
      </c>
      <c r="B51" s="159" t="s">
        <v>203</v>
      </c>
      <c r="C51" s="160" t="s">
        <v>10</v>
      </c>
      <c r="D51" s="173">
        <v>89</v>
      </c>
      <c r="E51" s="227"/>
      <c r="F51" s="213"/>
    </row>
    <row r="52" spans="1:6" ht="89.25">
      <c r="A52" s="308" t="s">
        <v>474</v>
      </c>
      <c r="B52" s="159" t="s">
        <v>204</v>
      </c>
      <c r="C52" s="160" t="s">
        <v>10</v>
      </c>
      <c r="D52" s="173">
        <v>7</v>
      </c>
      <c r="E52" s="227"/>
      <c r="F52" s="213"/>
    </row>
    <row r="53" spans="1:6" ht="89.25">
      <c r="A53" s="308" t="s">
        <v>475</v>
      </c>
      <c r="B53" s="159" t="s">
        <v>205</v>
      </c>
      <c r="C53" s="160" t="s">
        <v>10</v>
      </c>
      <c r="D53" s="173">
        <v>36</v>
      </c>
      <c r="E53" s="227"/>
      <c r="F53" s="213"/>
    </row>
    <row r="54" spans="1:6" ht="89.25">
      <c r="A54" s="308" t="s">
        <v>476</v>
      </c>
      <c r="B54" s="159" t="s">
        <v>206</v>
      </c>
      <c r="C54" s="160" t="s">
        <v>10</v>
      </c>
      <c r="D54" s="173">
        <v>4</v>
      </c>
      <c r="E54" s="227"/>
      <c r="F54" s="213"/>
    </row>
    <row r="55" spans="1:6" ht="25.5">
      <c r="A55" s="308" t="s">
        <v>477</v>
      </c>
      <c r="B55" s="125" t="s">
        <v>207</v>
      </c>
      <c r="C55" s="160" t="s">
        <v>10</v>
      </c>
      <c r="D55" s="173">
        <v>1</v>
      </c>
      <c r="E55" s="227"/>
      <c r="F55" s="213"/>
    </row>
    <row r="56" spans="1:6" ht="38.25">
      <c r="A56" s="308" t="s">
        <v>478</v>
      </c>
      <c r="B56" s="125" t="s">
        <v>208</v>
      </c>
      <c r="C56" s="160" t="s">
        <v>10</v>
      </c>
      <c r="D56" s="173">
        <v>25</v>
      </c>
      <c r="E56" s="227"/>
      <c r="F56" s="213"/>
    </row>
    <row r="57" spans="1:6" ht="63.75">
      <c r="A57" s="308" t="s">
        <v>479</v>
      </c>
      <c r="B57" s="159" t="s">
        <v>209</v>
      </c>
      <c r="C57" s="160" t="s">
        <v>10</v>
      </c>
      <c r="D57" s="173">
        <v>11</v>
      </c>
      <c r="E57" s="227"/>
      <c r="F57" s="213"/>
    </row>
    <row r="58" spans="1:6" ht="38.25">
      <c r="A58" s="308" t="s">
        <v>480</v>
      </c>
      <c r="B58" s="159" t="s">
        <v>210</v>
      </c>
      <c r="C58" s="160" t="s">
        <v>10</v>
      </c>
      <c r="D58" s="173">
        <v>4</v>
      </c>
      <c r="E58" s="227"/>
      <c r="F58" s="213"/>
    </row>
    <row r="59" spans="1:6" ht="25.5">
      <c r="A59" s="308" t="s">
        <v>481</v>
      </c>
      <c r="B59" s="125" t="s">
        <v>211</v>
      </c>
      <c r="C59" s="160" t="s">
        <v>10</v>
      </c>
      <c r="D59" s="173">
        <v>3</v>
      </c>
      <c r="E59" s="227"/>
      <c r="F59" s="213"/>
    </row>
    <row r="60" spans="1:6" ht="25.5">
      <c r="A60" s="308" t="s">
        <v>482</v>
      </c>
      <c r="B60" s="125" t="s">
        <v>212</v>
      </c>
      <c r="C60" s="160" t="s">
        <v>10</v>
      </c>
      <c r="D60" s="173">
        <v>6</v>
      </c>
      <c r="E60" s="227"/>
      <c r="F60" s="213"/>
    </row>
    <row r="61" spans="1:6" ht="38.25">
      <c r="A61" s="308" t="s">
        <v>483</v>
      </c>
      <c r="B61" s="159" t="s">
        <v>213</v>
      </c>
      <c r="C61" s="160" t="s">
        <v>10</v>
      </c>
      <c r="D61" s="173">
        <v>11</v>
      </c>
      <c r="E61" s="227"/>
      <c r="F61" s="213"/>
    </row>
    <row r="62" spans="1:6" ht="51">
      <c r="A62" s="308" t="s">
        <v>484</v>
      </c>
      <c r="B62" s="125" t="s">
        <v>214</v>
      </c>
      <c r="C62" s="160" t="s">
        <v>10</v>
      </c>
      <c r="D62" s="173">
        <v>6</v>
      </c>
      <c r="E62" s="227"/>
      <c r="F62" s="213"/>
    </row>
    <row r="63" spans="1:6" ht="51">
      <c r="A63" s="308" t="s">
        <v>485</v>
      </c>
      <c r="B63" s="159" t="s">
        <v>215</v>
      </c>
      <c r="C63" s="160" t="s">
        <v>10</v>
      </c>
      <c r="D63" s="173">
        <v>2</v>
      </c>
      <c r="E63" s="227"/>
      <c r="F63" s="213"/>
    </row>
    <row r="64" spans="1:6" ht="51">
      <c r="A64" s="308" t="s">
        <v>486</v>
      </c>
      <c r="B64" s="159" t="s">
        <v>216</v>
      </c>
      <c r="C64" s="160" t="s">
        <v>10</v>
      </c>
      <c r="D64" s="173">
        <v>1</v>
      </c>
      <c r="E64" s="227"/>
      <c r="F64" s="213"/>
    </row>
    <row r="65" spans="1:6" ht="38.25">
      <c r="A65" s="308" t="s">
        <v>487</v>
      </c>
      <c r="B65" s="125" t="s">
        <v>217</v>
      </c>
      <c r="C65" s="160" t="s">
        <v>10</v>
      </c>
      <c r="D65" s="173">
        <v>1</v>
      </c>
      <c r="E65" s="227"/>
      <c r="F65" s="213"/>
    </row>
    <row r="66" spans="1:6" ht="51">
      <c r="A66" s="308" t="s">
        <v>488</v>
      </c>
      <c r="B66" s="159" t="s">
        <v>218</v>
      </c>
      <c r="C66" s="160" t="s">
        <v>10</v>
      </c>
      <c r="D66" s="173">
        <v>6</v>
      </c>
      <c r="E66" s="227"/>
      <c r="F66" s="213"/>
    </row>
    <row r="67" spans="1:6" ht="25.5">
      <c r="A67" s="308" t="s">
        <v>489</v>
      </c>
      <c r="B67" s="159" t="s">
        <v>219</v>
      </c>
      <c r="C67" s="160" t="s">
        <v>10</v>
      </c>
      <c r="D67" s="177">
        <v>13</v>
      </c>
      <c r="E67" s="227"/>
      <c r="F67" s="213"/>
    </row>
    <row r="68" spans="1:6" ht="25.5">
      <c r="A68" s="308" t="s">
        <v>490</v>
      </c>
      <c r="B68" s="230" t="s">
        <v>220</v>
      </c>
      <c r="C68" s="231" t="s">
        <v>10</v>
      </c>
      <c r="D68" s="183">
        <v>4</v>
      </c>
      <c r="E68" s="228"/>
      <c r="F68" s="234"/>
    </row>
    <row r="69" spans="1:6" ht="25.5">
      <c r="A69" s="308" t="s">
        <v>491</v>
      </c>
      <c r="B69" s="230" t="s">
        <v>221</v>
      </c>
      <c r="C69" s="160" t="s">
        <v>10</v>
      </c>
      <c r="D69" s="173">
        <v>3</v>
      </c>
      <c r="E69" s="227"/>
      <c r="F69" s="213"/>
    </row>
    <row r="70" spans="1:6" ht="25.5">
      <c r="A70" s="308" t="s">
        <v>492</v>
      </c>
      <c r="B70" s="159" t="s">
        <v>222</v>
      </c>
      <c r="C70" s="160" t="s">
        <v>10</v>
      </c>
      <c r="D70" s="173">
        <v>1</v>
      </c>
      <c r="E70" s="227"/>
      <c r="F70" s="213"/>
    </row>
    <row r="71" spans="1:6" ht="25.5">
      <c r="A71" s="308" t="s">
        <v>493</v>
      </c>
      <c r="B71" s="125" t="s">
        <v>223</v>
      </c>
      <c r="C71" s="160" t="s">
        <v>10</v>
      </c>
      <c r="D71" s="173">
        <v>1</v>
      </c>
      <c r="E71" s="227"/>
      <c r="F71" s="213"/>
    </row>
    <row r="72" spans="1:6" ht="25.5">
      <c r="A72" s="308" t="s">
        <v>494</v>
      </c>
      <c r="B72" s="159" t="s">
        <v>224</v>
      </c>
      <c r="C72" s="160" t="s">
        <v>10</v>
      </c>
      <c r="D72" s="177">
        <v>2</v>
      </c>
      <c r="E72" s="228"/>
      <c r="F72" s="234"/>
    </row>
    <row r="73" spans="1:6" ht="15" customHeight="1">
      <c r="A73" s="308" t="s">
        <v>495</v>
      </c>
      <c r="B73" s="230" t="s">
        <v>225</v>
      </c>
      <c r="C73" s="160" t="s">
        <v>28</v>
      </c>
      <c r="D73" s="177">
        <v>35</v>
      </c>
      <c r="E73" s="228"/>
      <c r="F73" s="234"/>
    </row>
    <row r="74" spans="1:6" ht="12.75">
      <c r="A74" s="308" t="s">
        <v>496</v>
      </c>
      <c r="B74" s="125" t="s">
        <v>362</v>
      </c>
      <c r="C74" s="160" t="s">
        <v>10</v>
      </c>
      <c r="D74" s="173">
        <v>1</v>
      </c>
      <c r="E74" s="227"/>
      <c r="F74" s="213"/>
    </row>
    <row r="75" spans="1:6" ht="12.75">
      <c r="A75" s="308" t="s">
        <v>497</v>
      </c>
      <c r="B75" s="125" t="s">
        <v>226</v>
      </c>
      <c r="C75" s="160" t="s">
        <v>10</v>
      </c>
      <c r="D75" s="173">
        <v>1</v>
      </c>
      <c r="E75" s="227"/>
      <c r="F75" s="213"/>
    </row>
    <row r="76" spans="1:6" ht="25.5">
      <c r="A76" s="308" t="s">
        <v>498</v>
      </c>
      <c r="B76" s="125" t="s">
        <v>710</v>
      </c>
      <c r="C76" s="160" t="s">
        <v>10</v>
      </c>
      <c r="D76" s="177">
        <v>3</v>
      </c>
      <c r="E76" s="228"/>
      <c r="F76" s="234"/>
    </row>
    <row r="77" spans="1:7" ht="12.75">
      <c r="A77" s="308" t="s">
        <v>499</v>
      </c>
      <c r="B77" s="230" t="s">
        <v>227</v>
      </c>
      <c r="C77" s="160" t="s">
        <v>10</v>
      </c>
      <c r="D77" s="177">
        <v>3</v>
      </c>
      <c r="E77" s="228"/>
      <c r="F77" s="234"/>
      <c r="G77" s="133"/>
    </row>
    <row r="78" spans="1:7" ht="12.75">
      <c r="A78" s="308" t="s">
        <v>500</v>
      </c>
      <c r="B78" s="230" t="s">
        <v>228</v>
      </c>
      <c r="C78" s="160" t="s">
        <v>10</v>
      </c>
      <c r="D78" s="173">
        <v>12</v>
      </c>
      <c r="E78" s="227"/>
      <c r="F78" s="213"/>
      <c r="G78" s="133"/>
    </row>
    <row r="79" spans="1:7" ht="12.75">
      <c r="A79" s="308" t="s">
        <v>501</v>
      </c>
      <c r="B79" s="159" t="s">
        <v>229</v>
      </c>
      <c r="C79" s="160" t="s">
        <v>10</v>
      </c>
      <c r="D79" s="173">
        <v>1</v>
      </c>
      <c r="E79" s="227"/>
      <c r="F79" s="213"/>
      <c r="G79" s="133"/>
    </row>
    <row r="80" spans="1:6" ht="25.5">
      <c r="A80" s="308" t="s">
        <v>502</v>
      </c>
      <c r="B80" s="125" t="s">
        <v>711</v>
      </c>
      <c r="C80" s="160" t="s">
        <v>10</v>
      </c>
      <c r="D80" s="177">
        <v>1</v>
      </c>
      <c r="E80" s="227"/>
      <c r="F80" s="234"/>
    </row>
    <row r="81" spans="1:6" ht="25.5">
      <c r="A81" s="308" t="s">
        <v>503</v>
      </c>
      <c r="B81" s="125" t="s">
        <v>348</v>
      </c>
      <c r="C81" s="160" t="s">
        <v>22</v>
      </c>
      <c r="D81" s="173">
        <v>86.7</v>
      </c>
      <c r="E81" s="227"/>
      <c r="F81" s="213"/>
    </row>
    <row r="82" spans="1:6" ht="12.75">
      <c r="A82" s="308" t="s">
        <v>504</v>
      </c>
      <c r="B82" s="159" t="s">
        <v>230</v>
      </c>
      <c r="C82" s="160" t="s">
        <v>22</v>
      </c>
      <c r="D82" s="173">
        <v>61.3</v>
      </c>
      <c r="E82" s="227"/>
      <c r="F82" s="213"/>
    </row>
    <row r="83" spans="1:6" ht="25.5">
      <c r="A83" s="308" t="s">
        <v>749</v>
      </c>
      <c r="B83" s="125" t="s">
        <v>231</v>
      </c>
      <c r="C83" s="160" t="s">
        <v>22</v>
      </c>
      <c r="D83" s="177">
        <v>33.02</v>
      </c>
      <c r="E83" s="227"/>
      <c r="F83" s="221"/>
    </row>
    <row r="84" spans="1:6" ht="26.25" thickBot="1">
      <c r="A84" s="340" t="s">
        <v>750</v>
      </c>
      <c r="B84" s="344" t="s">
        <v>232</v>
      </c>
      <c r="C84" s="345" t="s">
        <v>22</v>
      </c>
      <c r="D84" s="346">
        <v>2</v>
      </c>
      <c r="E84" s="283"/>
      <c r="F84" s="269"/>
    </row>
    <row r="85" spans="1:6" ht="30" customHeight="1" thickBot="1">
      <c r="A85" s="110"/>
      <c r="B85" s="111"/>
      <c r="C85" s="112"/>
      <c r="D85" s="112"/>
      <c r="E85" s="112"/>
      <c r="F85" s="113"/>
    </row>
  </sheetData>
  <sheetProtection selectLockedCells="1" selectUnlockedCells="1"/>
  <mergeCells count="7">
    <mergeCell ref="A1:F1"/>
    <mergeCell ref="C8:F8"/>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rowBreaks count="2" manualBreakCount="2">
    <brk id="45" max="6" man="1"/>
    <brk id="79" max="6" man="1"/>
  </rowBreaks>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22"/>
  <sheetViews>
    <sheetView zoomScalePageLayoutView="0" workbookViewId="0" topLeftCell="A1">
      <selection activeCell="C8" sqref="C8:F8"/>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2" s="4" customFormat="1" ht="30" customHeight="1" thickBot="1">
      <c r="A7" s="15" t="s">
        <v>1</v>
      </c>
      <c r="B7" s="16" t="s">
        <v>3</v>
      </c>
      <c r="C7" s="17" t="s">
        <v>21</v>
      </c>
      <c r="D7" s="24" t="s">
        <v>5</v>
      </c>
      <c r="E7" s="25" t="s">
        <v>6</v>
      </c>
      <c r="F7" s="26" t="s">
        <v>7</v>
      </c>
      <c r="H7" s="47"/>
      <c r="I7" s="47"/>
      <c r="J7" s="47"/>
      <c r="K7" s="47"/>
      <c r="L7" s="47"/>
    </row>
    <row r="8" spans="1:11" ht="30" customHeight="1" thickBot="1">
      <c r="A8" s="46">
        <v>11</v>
      </c>
      <c r="B8" s="46" t="s">
        <v>122</v>
      </c>
      <c r="C8" s="403"/>
      <c r="D8" s="404"/>
      <c r="E8" s="404"/>
      <c r="F8" s="405"/>
      <c r="H8" s="51"/>
      <c r="I8" s="51"/>
      <c r="J8" s="51"/>
      <c r="K8" s="51"/>
    </row>
    <row r="9" spans="1:8" ht="12.75">
      <c r="A9" s="179" t="s">
        <v>89</v>
      </c>
      <c r="B9" s="189" t="s">
        <v>233</v>
      </c>
      <c r="C9" s="170" t="s">
        <v>10</v>
      </c>
      <c r="D9" s="171">
        <v>3</v>
      </c>
      <c r="E9" s="226"/>
      <c r="F9" s="212"/>
      <c r="G9" s="51"/>
      <c r="H9" s="51"/>
    </row>
    <row r="10" spans="1:6" ht="25.5">
      <c r="A10" s="181" t="s">
        <v>90</v>
      </c>
      <c r="B10" s="182" t="s">
        <v>679</v>
      </c>
      <c r="C10" s="135" t="s">
        <v>10</v>
      </c>
      <c r="D10" s="173">
        <v>8</v>
      </c>
      <c r="E10" s="227"/>
      <c r="F10" s="213"/>
    </row>
    <row r="11" spans="1:6" ht="12.75">
      <c r="A11" s="181" t="s">
        <v>91</v>
      </c>
      <c r="B11" s="182" t="s">
        <v>581</v>
      </c>
      <c r="C11" s="135" t="s">
        <v>10</v>
      </c>
      <c r="D11" s="173">
        <v>8</v>
      </c>
      <c r="E11" s="227"/>
      <c r="F11" s="213"/>
    </row>
    <row r="12" spans="1:6" ht="25.5">
      <c r="A12" s="181" t="s">
        <v>92</v>
      </c>
      <c r="B12" s="182" t="s">
        <v>677</v>
      </c>
      <c r="C12" s="135" t="s">
        <v>28</v>
      </c>
      <c r="D12" s="173">
        <v>150</v>
      </c>
      <c r="E12" s="227"/>
      <c r="F12" s="213"/>
    </row>
    <row r="13" spans="1:6" ht="25.5">
      <c r="A13" s="181" t="s">
        <v>505</v>
      </c>
      <c r="B13" s="182" t="s">
        <v>678</v>
      </c>
      <c r="C13" s="135" t="s">
        <v>28</v>
      </c>
      <c r="D13" s="173">
        <v>160</v>
      </c>
      <c r="E13" s="227"/>
      <c r="F13" s="213"/>
    </row>
    <row r="14" spans="1:6" ht="25.5">
      <c r="A14" s="181" t="s">
        <v>506</v>
      </c>
      <c r="B14" s="248" t="s">
        <v>680</v>
      </c>
      <c r="C14" s="135" t="s">
        <v>10</v>
      </c>
      <c r="D14" s="173">
        <v>11</v>
      </c>
      <c r="E14" s="227"/>
      <c r="F14" s="213"/>
    </row>
    <row r="15" spans="1:6" ht="25.5">
      <c r="A15" s="181" t="s">
        <v>507</v>
      </c>
      <c r="B15" s="182" t="s">
        <v>681</v>
      </c>
      <c r="C15" s="135" t="s">
        <v>10</v>
      </c>
      <c r="D15" s="173">
        <v>1</v>
      </c>
      <c r="E15" s="227"/>
      <c r="F15" s="213"/>
    </row>
    <row r="16" spans="1:6" ht="25.5">
      <c r="A16" s="181" t="s">
        <v>508</v>
      </c>
      <c r="B16" s="182" t="s">
        <v>682</v>
      </c>
      <c r="C16" s="135" t="s">
        <v>10</v>
      </c>
      <c r="D16" s="173">
        <v>20</v>
      </c>
      <c r="E16" s="227"/>
      <c r="F16" s="213"/>
    </row>
    <row r="17" spans="1:7" ht="12.75">
      <c r="A17" s="181" t="s">
        <v>509</v>
      </c>
      <c r="B17" s="194" t="s">
        <v>234</v>
      </c>
      <c r="C17" s="135" t="s">
        <v>10</v>
      </c>
      <c r="D17" s="173">
        <v>13</v>
      </c>
      <c r="E17" s="227"/>
      <c r="F17" s="213"/>
      <c r="G17" t="s">
        <v>93</v>
      </c>
    </row>
    <row r="18" spans="1:6" ht="12.75">
      <c r="A18" s="181" t="s">
        <v>510</v>
      </c>
      <c r="B18" s="182" t="s">
        <v>235</v>
      </c>
      <c r="C18" s="135" t="s">
        <v>10</v>
      </c>
      <c r="D18" s="173">
        <v>19</v>
      </c>
      <c r="E18" s="227"/>
      <c r="F18" s="213"/>
    </row>
    <row r="19" spans="1:6" ht="25.5">
      <c r="A19" s="181" t="s">
        <v>511</v>
      </c>
      <c r="B19" s="182" t="s">
        <v>236</v>
      </c>
      <c r="C19" s="135" t="s">
        <v>22</v>
      </c>
      <c r="D19" s="173">
        <f>120*0.4*0.4</f>
        <v>19.200000000000003</v>
      </c>
      <c r="E19" s="227"/>
      <c r="F19" s="213"/>
    </row>
    <row r="20" spans="1:6" ht="12.75">
      <c r="A20" s="181" t="s">
        <v>512</v>
      </c>
      <c r="B20" s="182" t="s">
        <v>230</v>
      </c>
      <c r="C20" s="135" t="s">
        <v>22</v>
      </c>
      <c r="D20" s="173">
        <f>D19-D21</f>
        <v>13.850000000000003</v>
      </c>
      <c r="E20" s="227"/>
      <c r="F20" s="213"/>
    </row>
    <row r="21" spans="1:6" ht="26.25" thickBot="1">
      <c r="A21" s="190" t="s">
        <v>579</v>
      </c>
      <c r="B21" s="191" t="s">
        <v>231</v>
      </c>
      <c r="C21" s="192" t="s">
        <v>22</v>
      </c>
      <c r="D21" s="346">
        <v>5.35</v>
      </c>
      <c r="E21" s="283"/>
      <c r="F21" s="347"/>
    </row>
    <row r="22" spans="1:6" ht="30" customHeight="1" thickBot="1">
      <c r="A22" s="110"/>
      <c r="B22" s="111"/>
      <c r="C22" s="112"/>
      <c r="D22" s="112"/>
      <c r="E22" s="112"/>
      <c r="F22" s="113"/>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80"/>
  <sheetViews>
    <sheetView zoomScaleSheetLayoutView="85" zoomScalePageLayoutView="0" workbookViewId="0" topLeftCell="A1">
      <selection activeCell="K23" sqref="K23"/>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 min="7" max="7" width="0" style="0" hidden="1"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0" s="4" customFormat="1" ht="30" customHeight="1" thickBot="1">
      <c r="A7" s="15" t="s">
        <v>1</v>
      </c>
      <c r="B7" s="16" t="s">
        <v>3</v>
      </c>
      <c r="C7" s="17" t="s">
        <v>21</v>
      </c>
      <c r="D7" s="24" t="s">
        <v>5</v>
      </c>
      <c r="E7" s="25" t="s">
        <v>6</v>
      </c>
      <c r="F7" s="26" t="s">
        <v>7</v>
      </c>
      <c r="G7" s="47"/>
      <c r="H7" s="47"/>
      <c r="I7" s="47"/>
      <c r="J7" s="47"/>
    </row>
    <row r="8" spans="1:12" ht="30" customHeight="1" thickBot="1">
      <c r="A8" s="45">
        <v>12</v>
      </c>
      <c r="B8" s="45" t="s">
        <v>582</v>
      </c>
      <c r="C8" s="395"/>
      <c r="D8" s="396"/>
      <c r="E8" s="396"/>
      <c r="F8" s="397"/>
      <c r="H8" s="51"/>
      <c r="I8" s="51"/>
      <c r="J8" s="51"/>
      <c r="K8" s="51"/>
      <c r="L8" s="51"/>
    </row>
    <row r="9" spans="1:12" ht="19.5" customHeight="1" thickBot="1">
      <c r="A9" s="273" t="s">
        <v>94</v>
      </c>
      <c r="B9" s="274" t="s">
        <v>34</v>
      </c>
      <c r="C9" s="386"/>
      <c r="D9" s="387"/>
      <c r="E9" s="387"/>
      <c r="F9" s="388"/>
      <c r="G9" s="50"/>
      <c r="H9" s="51"/>
      <c r="I9" s="51"/>
      <c r="J9" s="51"/>
      <c r="K9" s="51"/>
      <c r="L9" s="51"/>
    </row>
    <row r="10" spans="1:12" ht="12.75">
      <c r="A10" s="209" t="s">
        <v>584</v>
      </c>
      <c r="B10" s="197" t="s">
        <v>237</v>
      </c>
      <c r="C10" s="198" t="s">
        <v>10</v>
      </c>
      <c r="D10" s="199">
        <v>10</v>
      </c>
      <c r="E10" s="249"/>
      <c r="F10" s="338"/>
      <c r="G10" s="114"/>
      <c r="H10" s="164"/>
      <c r="I10" s="51"/>
      <c r="J10" s="51"/>
      <c r="K10" s="51"/>
      <c r="L10" s="51"/>
    </row>
    <row r="11" spans="1:8" ht="12.75">
      <c r="A11" s="209" t="s">
        <v>585</v>
      </c>
      <c r="B11" s="182" t="s">
        <v>238</v>
      </c>
      <c r="C11" s="135" t="s">
        <v>10</v>
      </c>
      <c r="D11" s="173">
        <v>15</v>
      </c>
      <c r="E11" s="227"/>
      <c r="F11" s="213"/>
      <c r="G11" s="114"/>
      <c r="H11" s="50"/>
    </row>
    <row r="12" spans="1:8" ht="12.75">
      <c r="A12" s="209" t="s">
        <v>586</v>
      </c>
      <c r="B12" s="182" t="s">
        <v>239</v>
      </c>
      <c r="C12" s="135" t="s">
        <v>10</v>
      </c>
      <c r="D12" s="173">
        <v>1</v>
      </c>
      <c r="E12" s="227"/>
      <c r="F12" s="213"/>
      <c r="G12" s="114"/>
      <c r="H12" s="50"/>
    </row>
    <row r="13" spans="1:8" ht="12.75">
      <c r="A13" s="209" t="s">
        <v>587</v>
      </c>
      <c r="B13" s="182" t="s">
        <v>240</v>
      </c>
      <c r="C13" s="135" t="s">
        <v>10</v>
      </c>
      <c r="D13" s="173">
        <v>16</v>
      </c>
      <c r="E13" s="227"/>
      <c r="F13" s="213"/>
      <c r="G13" s="114"/>
      <c r="H13" s="50"/>
    </row>
    <row r="14" spans="1:8" ht="12.75">
      <c r="A14" s="209" t="s">
        <v>588</v>
      </c>
      <c r="B14" s="182" t="s">
        <v>241</v>
      </c>
      <c r="C14" s="135" t="s">
        <v>10</v>
      </c>
      <c r="D14" s="173">
        <v>2</v>
      </c>
      <c r="E14" s="227"/>
      <c r="F14" s="213"/>
      <c r="G14" s="114"/>
      <c r="H14" s="50"/>
    </row>
    <row r="15" spans="1:8" ht="25.5">
      <c r="A15" s="209" t="s">
        <v>589</v>
      </c>
      <c r="B15" s="182" t="s">
        <v>242</v>
      </c>
      <c r="C15" s="135" t="s">
        <v>10</v>
      </c>
      <c r="D15" s="173">
        <v>16</v>
      </c>
      <c r="E15" s="227"/>
      <c r="F15" s="213"/>
      <c r="G15" s="114"/>
      <c r="H15" s="50"/>
    </row>
    <row r="16" spans="1:8" ht="12.75">
      <c r="A16" s="209" t="s">
        <v>590</v>
      </c>
      <c r="B16" s="182" t="s">
        <v>349</v>
      </c>
      <c r="C16" s="135" t="s">
        <v>28</v>
      </c>
      <c r="D16" s="173">
        <v>30</v>
      </c>
      <c r="E16" s="227"/>
      <c r="F16" s="213"/>
      <c r="G16" s="114"/>
      <c r="H16" s="50"/>
    </row>
    <row r="17" spans="1:8" ht="12.75">
      <c r="A17" s="209" t="s">
        <v>591</v>
      </c>
      <c r="B17" s="182" t="s">
        <v>357</v>
      </c>
      <c r="C17" s="135" t="s">
        <v>28</v>
      </c>
      <c r="D17" s="173">
        <v>105</v>
      </c>
      <c r="E17" s="227"/>
      <c r="F17" s="213"/>
      <c r="G17" s="114"/>
      <c r="H17" s="50"/>
    </row>
    <row r="18" spans="1:6" ht="12.75">
      <c r="A18" s="209" t="s">
        <v>592</v>
      </c>
      <c r="B18" s="182" t="s">
        <v>358</v>
      </c>
      <c r="C18" s="135" t="s">
        <v>28</v>
      </c>
      <c r="D18" s="173">
        <v>42</v>
      </c>
      <c r="E18" s="227"/>
      <c r="F18" s="213"/>
    </row>
    <row r="19" spans="1:6" ht="12.75">
      <c r="A19" s="209" t="s">
        <v>593</v>
      </c>
      <c r="B19" s="182" t="s">
        <v>359</v>
      </c>
      <c r="C19" s="135" t="s">
        <v>28</v>
      </c>
      <c r="D19" s="173">
        <v>60</v>
      </c>
      <c r="E19" s="227"/>
      <c r="F19" s="213"/>
    </row>
    <row r="20" spans="1:6" ht="12.75">
      <c r="A20" s="209" t="s">
        <v>594</v>
      </c>
      <c r="B20" s="182" t="s">
        <v>360</v>
      </c>
      <c r="C20" s="135" t="s">
        <v>28</v>
      </c>
      <c r="D20" s="173">
        <v>145</v>
      </c>
      <c r="E20" s="227"/>
      <c r="F20" s="213"/>
    </row>
    <row r="21" spans="1:6" ht="12.75">
      <c r="A21" s="209" t="s">
        <v>595</v>
      </c>
      <c r="B21" s="182" t="s">
        <v>361</v>
      </c>
      <c r="C21" s="135" t="s">
        <v>28</v>
      </c>
      <c r="D21" s="173">
        <v>18</v>
      </c>
      <c r="E21" s="227"/>
      <c r="F21" s="213"/>
    </row>
    <row r="22" spans="1:6" ht="12.75">
      <c r="A22" s="209" t="s">
        <v>596</v>
      </c>
      <c r="B22" s="182" t="s">
        <v>350</v>
      </c>
      <c r="C22" s="135" t="s">
        <v>28</v>
      </c>
      <c r="D22" s="173">
        <v>55</v>
      </c>
      <c r="E22" s="227"/>
      <c r="F22" s="213"/>
    </row>
    <row r="23" spans="1:6" ht="38.25">
      <c r="A23" s="209" t="s">
        <v>597</v>
      </c>
      <c r="B23" s="182" t="s">
        <v>243</v>
      </c>
      <c r="C23" s="135" t="s">
        <v>10</v>
      </c>
      <c r="D23" s="173">
        <v>6</v>
      </c>
      <c r="E23" s="227"/>
      <c r="F23" s="213"/>
    </row>
    <row r="24" spans="1:6" ht="38.25">
      <c r="A24" s="209" t="s">
        <v>598</v>
      </c>
      <c r="B24" s="182" t="s">
        <v>244</v>
      </c>
      <c r="C24" s="135" t="s">
        <v>10</v>
      </c>
      <c r="D24" s="177">
        <v>10</v>
      </c>
      <c r="E24" s="227"/>
      <c r="F24" s="213"/>
    </row>
    <row r="25" spans="1:6" ht="25.5">
      <c r="A25" s="209" t="s">
        <v>599</v>
      </c>
      <c r="B25" s="182" t="s">
        <v>351</v>
      </c>
      <c r="C25" s="135" t="s">
        <v>28</v>
      </c>
      <c r="D25" s="173">
        <v>60</v>
      </c>
      <c r="E25" s="227"/>
      <c r="F25" s="213"/>
    </row>
    <row r="26" spans="1:6" ht="25.5">
      <c r="A26" s="209" t="s">
        <v>600</v>
      </c>
      <c r="B26" s="182" t="s">
        <v>352</v>
      </c>
      <c r="C26" s="135" t="s">
        <v>28</v>
      </c>
      <c r="D26" s="173">
        <v>45</v>
      </c>
      <c r="E26" s="227"/>
      <c r="F26" s="213"/>
    </row>
    <row r="27" spans="1:6" ht="25.5">
      <c r="A27" s="209" t="s">
        <v>601</v>
      </c>
      <c r="B27" s="182" t="s">
        <v>353</v>
      </c>
      <c r="C27" s="135" t="s">
        <v>28</v>
      </c>
      <c r="D27" s="173">
        <v>230</v>
      </c>
      <c r="E27" s="227"/>
      <c r="F27" s="213"/>
    </row>
    <row r="28" spans="1:6" ht="25.5">
      <c r="A28" s="209" t="s">
        <v>602</v>
      </c>
      <c r="B28" s="182" t="s">
        <v>354</v>
      </c>
      <c r="C28" s="135" t="s">
        <v>28</v>
      </c>
      <c r="D28" s="173">
        <v>42</v>
      </c>
      <c r="E28" s="227"/>
      <c r="F28" s="213"/>
    </row>
    <row r="29" spans="1:6" ht="25.5">
      <c r="A29" s="209" t="s">
        <v>603</v>
      </c>
      <c r="B29" s="182" t="s">
        <v>355</v>
      </c>
      <c r="C29" s="135" t="s">
        <v>28</v>
      </c>
      <c r="D29" s="173">
        <v>80</v>
      </c>
      <c r="E29" s="227"/>
      <c r="F29" s="213"/>
    </row>
    <row r="30" spans="1:6" ht="25.5">
      <c r="A30" s="209" t="s">
        <v>604</v>
      </c>
      <c r="B30" s="182" t="s">
        <v>356</v>
      </c>
      <c r="C30" s="135" t="s">
        <v>28</v>
      </c>
      <c r="D30" s="173">
        <v>85</v>
      </c>
      <c r="E30" s="227"/>
      <c r="F30" s="213"/>
    </row>
    <row r="31" spans="1:7" ht="25.5">
      <c r="A31" s="209" t="s">
        <v>605</v>
      </c>
      <c r="B31" s="182" t="s">
        <v>245</v>
      </c>
      <c r="C31" s="135" t="s">
        <v>10</v>
      </c>
      <c r="D31" s="173">
        <v>8</v>
      </c>
      <c r="E31" s="227"/>
      <c r="F31" s="213"/>
      <c r="G31" s="139"/>
    </row>
    <row r="32" spans="1:6" ht="25.5">
      <c r="A32" s="209" t="s">
        <v>606</v>
      </c>
      <c r="B32" s="182" t="s">
        <v>246</v>
      </c>
      <c r="C32" s="135" t="s">
        <v>10</v>
      </c>
      <c r="D32" s="173">
        <v>2</v>
      </c>
      <c r="E32" s="227"/>
      <c r="F32" s="213"/>
    </row>
    <row r="33" spans="1:6" ht="25.5">
      <c r="A33" s="209" t="s">
        <v>607</v>
      </c>
      <c r="B33" s="182" t="s">
        <v>247</v>
      </c>
      <c r="C33" s="135" t="s">
        <v>10</v>
      </c>
      <c r="D33" s="173">
        <v>3</v>
      </c>
      <c r="E33" s="252"/>
      <c r="F33" s="213"/>
    </row>
    <row r="34" spans="1:7" ht="25.5">
      <c r="A34" s="209" t="s">
        <v>608</v>
      </c>
      <c r="B34" s="182" t="s">
        <v>248</v>
      </c>
      <c r="C34" s="135" t="s">
        <v>10</v>
      </c>
      <c r="D34" s="173">
        <v>10</v>
      </c>
      <c r="E34" s="250"/>
      <c r="F34" s="268"/>
      <c r="G34">
        <v>6</v>
      </c>
    </row>
    <row r="35" spans="1:7" ht="51">
      <c r="A35" s="209" t="s">
        <v>609</v>
      </c>
      <c r="B35" s="182" t="s">
        <v>249</v>
      </c>
      <c r="C35" s="135" t="s">
        <v>10</v>
      </c>
      <c r="D35" s="195">
        <v>6</v>
      </c>
      <c r="E35" s="251"/>
      <c r="F35" s="268"/>
      <c r="G35">
        <v>4</v>
      </c>
    </row>
    <row r="36" spans="1:7" ht="25.5">
      <c r="A36" s="209" t="s">
        <v>610</v>
      </c>
      <c r="B36" s="182" t="s">
        <v>250</v>
      </c>
      <c r="C36" s="135" t="s">
        <v>10</v>
      </c>
      <c r="D36" s="195">
        <v>11</v>
      </c>
      <c r="E36" s="251"/>
      <c r="F36" s="268"/>
      <c r="G36">
        <v>6</v>
      </c>
    </row>
    <row r="37" spans="1:7" ht="51">
      <c r="A37" s="209" t="s">
        <v>611</v>
      </c>
      <c r="B37" s="182" t="s">
        <v>251</v>
      </c>
      <c r="C37" s="135" t="s">
        <v>10</v>
      </c>
      <c r="D37" s="195">
        <v>6</v>
      </c>
      <c r="E37" s="251"/>
      <c r="F37" s="268"/>
      <c r="G37">
        <v>4</v>
      </c>
    </row>
    <row r="38" spans="1:7" ht="25.5">
      <c r="A38" s="209" t="s">
        <v>612</v>
      </c>
      <c r="B38" s="182" t="s">
        <v>252</v>
      </c>
      <c r="C38" s="135" t="s">
        <v>10</v>
      </c>
      <c r="D38" s="195">
        <v>10</v>
      </c>
      <c r="E38" s="251"/>
      <c r="F38" s="268"/>
      <c r="G38">
        <v>6</v>
      </c>
    </row>
    <row r="39" spans="1:7" ht="38.25">
      <c r="A39" s="209" t="s">
        <v>613</v>
      </c>
      <c r="B39" s="182" t="s">
        <v>253</v>
      </c>
      <c r="C39" s="135" t="s">
        <v>10</v>
      </c>
      <c r="D39" s="195">
        <v>6</v>
      </c>
      <c r="E39" s="251"/>
      <c r="F39" s="268"/>
      <c r="G39">
        <v>4</v>
      </c>
    </row>
    <row r="40" spans="1:7" ht="38.25">
      <c r="A40" s="209" t="s">
        <v>614</v>
      </c>
      <c r="B40" s="182" t="s">
        <v>254</v>
      </c>
      <c r="C40" s="135" t="s">
        <v>10</v>
      </c>
      <c r="D40" s="173">
        <v>11</v>
      </c>
      <c r="E40" s="250"/>
      <c r="F40" s="268"/>
      <c r="G40">
        <v>6</v>
      </c>
    </row>
    <row r="41" spans="1:7" ht="38.25">
      <c r="A41" s="209" t="s">
        <v>615</v>
      </c>
      <c r="B41" s="182" t="s">
        <v>255</v>
      </c>
      <c r="C41" s="135" t="s">
        <v>10</v>
      </c>
      <c r="D41" s="195">
        <v>12</v>
      </c>
      <c r="E41" s="251"/>
      <c r="F41" s="268"/>
      <c r="G41">
        <v>8</v>
      </c>
    </row>
    <row r="42" spans="1:7" ht="38.25">
      <c r="A42" s="209" t="s">
        <v>616</v>
      </c>
      <c r="B42" s="182" t="s">
        <v>256</v>
      </c>
      <c r="C42" s="135" t="s">
        <v>10</v>
      </c>
      <c r="D42" s="195">
        <v>4</v>
      </c>
      <c r="E42" s="251"/>
      <c r="F42" s="268"/>
      <c r="G42">
        <v>2</v>
      </c>
    </row>
    <row r="43" spans="1:7" ht="38.25">
      <c r="A43" s="209" t="s">
        <v>617</v>
      </c>
      <c r="B43" s="182" t="s">
        <v>257</v>
      </c>
      <c r="C43" s="135" t="s">
        <v>10</v>
      </c>
      <c r="D43" s="195">
        <v>4</v>
      </c>
      <c r="E43" s="251"/>
      <c r="F43" s="268"/>
      <c r="G43" s="50">
        <v>4</v>
      </c>
    </row>
    <row r="44" spans="1:6" ht="63.75">
      <c r="A44" s="209" t="s">
        <v>618</v>
      </c>
      <c r="B44" s="182" t="s">
        <v>258</v>
      </c>
      <c r="C44" s="135" t="s">
        <v>10</v>
      </c>
      <c r="D44" s="173">
        <v>4</v>
      </c>
      <c r="E44" s="250"/>
      <c r="F44" s="268"/>
    </row>
    <row r="45" spans="1:6" ht="25.5">
      <c r="A45" s="209" t="s">
        <v>619</v>
      </c>
      <c r="B45" s="182" t="s">
        <v>259</v>
      </c>
      <c r="C45" s="135" t="s">
        <v>10</v>
      </c>
      <c r="D45" s="195">
        <v>17</v>
      </c>
      <c r="E45" s="251"/>
      <c r="F45" s="268"/>
    </row>
    <row r="46" spans="1:7" ht="25.5">
      <c r="A46" s="209" t="s">
        <v>620</v>
      </c>
      <c r="B46" s="182" t="s">
        <v>260</v>
      </c>
      <c r="C46" s="135" t="s">
        <v>10</v>
      </c>
      <c r="D46" s="195">
        <v>4</v>
      </c>
      <c r="E46" s="251"/>
      <c r="F46" s="268"/>
      <c r="G46">
        <v>4</v>
      </c>
    </row>
    <row r="47" spans="1:7" ht="51">
      <c r="A47" s="209" t="s">
        <v>621</v>
      </c>
      <c r="B47" s="182" t="s">
        <v>261</v>
      </c>
      <c r="C47" s="135" t="s">
        <v>10</v>
      </c>
      <c r="D47" s="195">
        <v>6</v>
      </c>
      <c r="E47" s="251"/>
      <c r="F47" s="268"/>
      <c r="G47">
        <v>3</v>
      </c>
    </row>
    <row r="48" spans="1:7" ht="25.5">
      <c r="A48" s="209" t="s">
        <v>622</v>
      </c>
      <c r="B48" s="182" t="s">
        <v>262</v>
      </c>
      <c r="C48" s="135" t="s">
        <v>10</v>
      </c>
      <c r="D48" s="195">
        <v>6</v>
      </c>
      <c r="E48" s="251"/>
      <c r="F48" s="268"/>
      <c r="G48">
        <v>4</v>
      </c>
    </row>
    <row r="49" spans="1:7" ht="38.25">
      <c r="A49" s="209" t="s">
        <v>623</v>
      </c>
      <c r="B49" s="182" t="s">
        <v>263</v>
      </c>
      <c r="C49" s="135" t="s">
        <v>10</v>
      </c>
      <c r="D49" s="173">
        <v>12</v>
      </c>
      <c r="E49" s="250"/>
      <c r="F49" s="268"/>
      <c r="G49">
        <v>8</v>
      </c>
    </row>
    <row r="50" spans="1:7" ht="38.25">
      <c r="A50" s="209" t="s">
        <v>624</v>
      </c>
      <c r="B50" s="182" t="s">
        <v>264</v>
      </c>
      <c r="C50" s="135" t="s">
        <v>10</v>
      </c>
      <c r="D50" s="195">
        <v>4</v>
      </c>
      <c r="E50" s="251"/>
      <c r="F50" s="268"/>
      <c r="G50" s="50">
        <v>2</v>
      </c>
    </row>
    <row r="51" spans="1:7" ht="51">
      <c r="A51" s="209" t="s">
        <v>625</v>
      </c>
      <c r="B51" s="182" t="s">
        <v>265</v>
      </c>
      <c r="C51" s="135" t="s">
        <v>10</v>
      </c>
      <c r="D51" s="195">
        <v>16</v>
      </c>
      <c r="E51" s="251"/>
      <c r="F51" s="268"/>
      <c r="G51" s="164">
        <v>10</v>
      </c>
    </row>
    <row r="52" spans="1:6" ht="38.25">
      <c r="A52" s="209" t="s">
        <v>626</v>
      </c>
      <c r="B52" s="182" t="s">
        <v>266</v>
      </c>
      <c r="C52" s="135" t="s">
        <v>10</v>
      </c>
      <c r="D52" s="195">
        <v>10</v>
      </c>
      <c r="E52" s="251"/>
      <c r="F52" s="268"/>
    </row>
    <row r="53" spans="1:6" ht="25.5">
      <c r="A53" s="209" t="s">
        <v>627</v>
      </c>
      <c r="B53" s="182" t="s">
        <v>267</v>
      </c>
      <c r="C53" s="135" t="s">
        <v>10</v>
      </c>
      <c r="D53" s="195">
        <v>10</v>
      </c>
      <c r="E53" s="251"/>
      <c r="F53" s="268"/>
    </row>
    <row r="54" spans="1:7" ht="38.25">
      <c r="A54" s="209" t="s">
        <v>628</v>
      </c>
      <c r="B54" s="182" t="s">
        <v>268</v>
      </c>
      <c r="C54" s="135" t="s">
        <v>8</v>
      </c>
      <c r="D54" s="195">
        <f>0.5*0.9*17</f>
        <v>7.65</v>
      </c>
      <c r="E54" s="251"/>
      <c r="F54" s="268"/>
      <c r="G54">
        <v>11</v>
      </c>
    </row>
    <row r="55" spans="1:6" ht="25.5">
      <c r="A55" s="209" t="s">
        <v>629</v>
      </c>
      <c r="B55" s="182" t="s">
        <v>269</v>
      </c>
      <c r="C55" s="135" t="s">
        <v>28</v>
      </c>
      <c r="D55" s="173">
        <v>319.5</v>
      </c>
      <c r="E55" s="227"/>
      <c r="F55" s="213"/>
    </row>
    <row r="56" spans="1:6" ht="25.5">
      <c r="A56" s="209" t="s">
        <v>630</v>
      </c>
      <c r="B56" s="182" t="s">
        <v>270</v>
      </c>
      <c r="C56" s="135" t="s">
        <v>28</v>
      </c>
      <c r="D56" s="173">
        <v>319.5</v>
      </c>
      <c r="E56" s="227"/>
      <c r="F56" s="213"/>
    </row>
    <row r="57" spans="1:6" ht="25.5">
      <c r="A57" s="209" t="s">
        <v>631</v>
      </c>
      <c r="B57" s="182" t="s">
        <v>271</v>
      </c>
      <c r="C57" s="135" t="s">
        <v>22</v>
      </c>
      <c r="D57" s="173">
        <v>48.57</v>
      </c>
      <c r="E57" s="227"/>
      <c r="F57" s="213"/>
    </row>
    <row r="58" spans="1:6" ht="12.75">
      <c r="A58" s="209" t="s">
        <v>632</v>
      </c>
      <c r="B58" s="182" t="s">
        <v>230</v>
      </c>
      <c r="C58" s="135" t="s">
        <v>22</v>
      </c>
      <c r="D58" s="173">
        <v>28.65</v>
      </c>
      <c r="E58" s="227"/>
      <c r="F58" s="213"/>
    </row>
    <row r="59" spans="1:6" ht="26.25" thickBot="1">
      <c r="A59" s="209" t="s">
        <v>633</v>
      </c>
      <c r="B59" s="182" t="s">
        <v>231</v>
      </c>
      <c r="C59" s="175" t="s">
        <v>22</v>
      </c>
      <c r="D59" s="183">
        <v>25.7</v>
      </c>
      <c r="E59" s="227"/>
      <c r="F59" s="221"/>
    </row>
    <row r="60" spans="1:6" ht="19.5" customHeight="1" thickBot="1">
      <c r="A60" s="273" t="s">
        <v>95</v>
      </c>
      <c r="B60" s="274" t="s">
        <v>583</v>
      </c>
      <c r="C60" s="386"/>
      <c r="D60" s="387"/>
      <c r="E60" s="387"/>
      <c r="F60" s="388"/>
    </row>
    <row r="61" spans="1:6" ht="25.5">
      <c r="A61" s="181" t="s">
        <v>634</v>
      </c>
      <c r="B61" s="182" t="s">
        <v>564</v>
      </c>
      <c r="C61" s="175" t="s">
        <v>10</v>
      </c>
      <c r="D61" s="173">
        <v>8</v>
      </c>
      <c r="E61" s="227"/>
      <c r="F61" s="221"/>
    </row>
    <row r="62" spans="1:6" ht="38.25">
      <c r="A62" s="181" t="s">
        <v>635</v>
      </c>
      <c r="B62" s="182" t="s">
        <v>565</v>
      </c>
      <c r="C62" s="175" t="s">
        <v>10</v>
      </c>
      <c r="D62" s="173">
        <v>1</v>
      </c>
      <c r="E62" s="227"/>
      <c r="F62" s="221"/>
    </row>
    <row r="63" spans="1:6" ht="25.5">
      <c r="A63" s="181" t="s">
        <v>636</v>
      </c>
      <c r="B63" s="182" t="s">
        <v>566</v>
      </c>
      <c r="C63" s="175" t="s">
        <v>10</v>
      </c>
      <c r="D63" s="173">
        <v>10</v>
      </c>
      <c r="E63" s="227"/>
      <c r="F63" s="221"/>
    </row>
    <row r="64" spans="1:6" ht="12.75">
      <c r="A64" s="181" t="s">
        <v>637</v>
      </c>
      <c r="B64" s="182" t="s">
        <v>567</v>
      </c>
      <c r="C64" s="175" t="s">
        <v>28</v>
      </c>
      <c r="D64" s="173">
        <v>25</v>
      </c>
      <c r="E64" s="227"/>
      <c r="F64" s="221"/>
    </row>
    <row r="65" spans="1:6" ht="12.75">
      <c r="A65" s="181" t="s">
        <v>638</v>
      </c>
      <c r="B65" s="182" t="s">
        <v>568</v>
      </c>
      <c r="C65" s="175" t="s">
        <v>28</v>
      </c>
      <c r="D65" s="173">
        <v>210</v>
      </c>
      <c r="E65" s="227"/>
      <c r="F65" s="221"/>
    </row>
    <row r="66" spans="1:6" ht="12.75">
      <c r="A66" s="181" t="s">
        <v>639</v>
      </c>
      <c r="B66" s="182" t="s">
        <v>569</v>
      </c>
      <c r="C66" s="175" t="s">
        <v>28</v>
      </c>
      <c r="D66" s="173">
        <v>20</v>
      </c>
      <c r="E66" s="227"/>
      <c r="F66" s="221"/>
    </row>
    <row r="67" spans="1:6" ht="25.5">
      <c r="A67" s="181" t="s">
        <v>640</v>
      </c>
      <c r="B67" s="182" t="s">
        <v>570</v>
      </c>
      <c r="C67" s="175" t="s">
        <v>28</v>
      </c>
      <c r="D67" s="173">
        <v>80</v>
      </c>
      <c r="E67" s="227"/>
      <c r="F67" s="221"/>
    </row>
    <row r="68" spans="1:6" ht="25.5">
      <c r="A68" s="181" t="s">
        <v>641</v>
      </c>
      <c r="B68" s="182" t="s">
        <v>571</v>
      </c>
      <c r="C68" s="175" t="s">
        <v>28</v>
      </c>
      <c r="D68" s="173">
        <v>55</v>
      </c>
      <c r="E68" s="227"/>
      <c r="F68" s="221"/>
    </row>
    <row r="69" spans="1:6" ht="25.5">
      <c r="A69" s="181" t="s">
        <v>642</v>
      </c>
      <c r="B69" s="182" t="s">
        <v>247</v>
      </c>
      <c r="C69" s="175" t="s">
        <v>10</v>
      </c>
      <c r="D69" s="173">
        <v>4</v>
      </c>
      <c r="E69" s="227"/>
      <c r="F69" s="221"/>
    </row>
    <row r="70" spans="1:6" ht="12.75">
      <c r="A70" s="181" t="s">
        <v>643</v>
      </c>
      <c r="B70" s="182" t="s">
        <v>653</v>
      </c>
      <c r="C70" s="175" t="s">
        <v>28</v>
      </c>
      <c r="D70" s="173">
        <v>4</v>
      </c>
      <c r="E70" s="227"/>
      <c r="F70" s="221"/>
    </row>
    <row r="71" spans="1:7" ht="25.5">
      <c r="A71" s="181" t="s">
        <v>644</v>
      </c>
      <c r="B71" s="182" t="s">
        <v>572</v>
      </c>
      <c r="C71" s="175" t="s">
        <v>28</v>
      </c>
      <c r="D71" s="173">
        <v>265</v>
      </c>
      <c r="E71" s="227"/>
      <c r="F71" s="221"/>
      <c r="G71">
        <v>225</v>
      </c>
    </row>
    <row r="72" spans="1:6" ht="25.5">
      <c r="A72" s="181" t="s">
        <v>645</v>
      </c>
      <c r="B72" s="182" t="s">
        <v>573</v>
      </c>
      <c r="C72" s="175" t="s">
        <v>28</v>
      </c>
      <c r="D72" s="173">
        <v>35</v>
      </c>
      <c r="E72" s="227"/>
      <c r="F72" s="221"/>
    </row>
    <row r="73" spans="1:6" ht="25.5">
      <c r="A73" s="181" t="s">
        <v>646</v>
      </c>
      <c r="B73" s="182" t="s">
        <v>574</v>
      </c>
      <c r="C73" s="175" t="s">
        <v>28</v>
      </c>
      <c r="D73" s="173">
        <v>30</v>
      </c>
      <c r="E73" s="227"/>
      <c r="F73" s="221"/>
    </row>
    <row r="74" spans="1:6" ht="25.5">
      <c r="A74" s="181" t="s">
        <v>647</v>
      </c>
      <c r="B74" s="182" t="s">
        <v>575</v>
      </c>
      <c r="C74" s="175" t="s">
        <v>28</v>
      </c>
      <c r="D74" s="173">
        <v>22</v>
      </c>
      <c r="E74" s="227"/>
      <c r="F74" s="221"/>
    </row>
    <row r="75" spans="1:6" ht="38.25">
      <c r="A75" s="181" t="s">
        <v>648</v>
      </c>
      <c r="B75" s="182" t="s">
        <v>576</v>
      </c>
      <c r="C75" s="175" t="s">
        <v>22</v>
      </c>
      <c r="D75" s="173">
        <v>256.32</v>
      </c>
      <c r="E75" s="227"/>
      <c r="F75" s="213"/>
    </row>
    <row r="76" spans="1:6" ht="12.75">
      <c r="A76" s="181" t="s">
        <v>649</v>
      </c>
      <c r="B76" s="182" t="s">
        <v>230</v>
      </c>
      <c r="C76" s="175" t="s">
        <v>22</v>
      </c>
      <c r="D76" s="173">
        <v>153.79</v>
      </c>
      <c r="E76" s="227"/>
      <c r="F76" s="213"/>
    </row>
    <row r="77" spans="1:6" ht="25.5">
      <c r="A77" s="181" t="s">
        <v>650</v>
      </c>
      <c r="B77" s="182" t="s">
        <v>231</v>
      </c>
      <c r="C77" s="175" t="s">
        <v>22</v>
      </c>
      <c r="D77" s="173">
        <v>133.29</v>
      </c>
      <c r="E77" s="227"/>
      <c r="F77" s="221"/>
    </row>
    <row r="78" spans="1:6" ht="12.75">
      <c r="A78" s="181" t="s">
        <v>651</v>
      </c>
      <c r="B78" s="182" t="s">
        <v>577</v>
      </c>
      <c r="C78" s="175" t="s">
        <v>8</v>
      </c>
      <c r="D78" s="173">
        <v>70</v>
      </c>
      <c r="E78" s="227"/>
      <c r="F78" s="221"/>
    </row>
    <row r="79" spans="1:6" ht="26.25" thickBot="1">
      <c r="A79" s="190" t="s">
        <v>652</v>
      </c>
      <c r="B79" s="191" t="s">
        <v>578</v>
      </c>
      <c r="C79" s="192" t="s">
        <v>28</v>
      </c>
      <c r="D79" s="193">
        <v>40</v>
      </c>
      <c r="E79" s="283"/>
      <c r="F79" s="347"/>
    </row>
    <row r="80" spans="1:6" ht="30" customHeight="1" thickBot="1">
      <c r="A80" s="110"/>
      <c r="B80" s="111"/>
      <c r="C80" s="112"/>
      <c r="D80" s="112"/>
      <c r="E80" s="112"/>
      <c r="F80" s="113"/>
    </row>
  </sheetData>
  <sheetProtection selectLockedCells="1" selectUnlockedCells="1"/>
  <mergeCells count="9">
    <mergeCell ref="C9:F9"/>
    <mergeCell ref="C60:F60"/>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L46"/>
  <sheetViews>
    <sheetView zoomScaleSheetLayoutView="85" zoomScalePageLayoutView="0" workbookViewId="0" topLeftCell="A1">
      <selection activeCell="I5" sqref="I5"/>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 min="7" max="7" width="0" style="0" hidden="1"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0" s="4" customFormat="1" ht="30" customHeight="1" thickBot="1">
      <c r="A7" s="15" t="s">
        <v>1</v>
      </c>
      <c r="B7" s="16" t="s">
        <v>3</v>
      </c>
      <c r="C7" s="17" t="s">
        <v>21</v>
      </c>
      <c r="D7" s="24" t="s">
        <v>5</v>
      </c>
      <c r="E7" s="25" t="s">
        <v>6</v>
      </c>
      <c r="F7" s="26" t="s">
        <v>7</v>
      </c>
      <c r="G7" s="47"/>
      <c r="H7" s="47"/>
      <c r="I7" s="47"/>
      <c r="J7" s="47"/>
    </row>
    <row r="8" spans="1:12" ht="30" customHeight="1" thickBot="1">
      <c r="A8" s="45">
        <v>13</v>
      </c>
      <c r="B8" s="45" t="s">
        <v>272</v>
      </c>
      <c r="C8" s="395"/>
      <c r="D8" s="396"/>
      <c r="E8" s="396"/>
      <c r="F8" s="397"/>
      <c r="H8" s="51"/>
      <c r="I8" s="51"/>
      <c r="J8" s="51"/>
      <c r="K8" s="51"/>
      <c r="L8" s="51"/>
    </row>
    <row r="9" spans="1:12" ht="30" customHeight="1">
      <c r="A9" s="179" t="s">
        <v>108</v>
      </c>
      <c r="B9" s="189" t="s">
        <v>716</v>
      </c>
      <c r="C9" s="170" t="s">
        <v>28</v>
      </c>
      <c r="D9" s="171">
        <v>250</v>
      </c>
      <c r="E9" s="226"/>
      <c r="F9" s="212"/>
      <c r="G9" s="114"/>
      <c r="H9" s="164"/>
      <c r="I9" s="51"/>
      <c r="J9" s="51"/>
      <c r="K9" s="51"/>
      <c r="L9" s="51"/>
    </row>
    <row r="10" spans="1:8" ht="25.5">
      <c r="A10" s="209" t="s">
        <v>109</v>
      </c>
      <c r="B10" s="182" t="s">
        <v>717</v>
      </c>
      <c r="C10" s="135" t="s">
        <v>28</v>
      </c>
      <c r="D10" s="173">
        <v>40</v>
      </c>
      <c r="E10" s="252"/>
      <c r="F10" s="213"/>
      <c r="G10" s="114"/>
      <c r="H10" s="50"/>
    </row>
    <row r="11" spans="1:8" ht="25.5">
      <c r="A11" s="209" t="s">
        <v>110</v>
      </c>
      <c r="B11" s="182" t="s">
        <v>718</v>
      </c>
      <c r="C11" s="135" t="s">
        <v>28</v>
      </c>
      <c r="D11" s="173">
        <v>30</v>
      </c>
      <c r="E11" s="227"/>
      <c r="F11" s="213"/>
      <c r="G11" s="114"/>
      <c r="H11" s="50"/>
    </row>
    <row r="12" spans="1:8" ht="25.5">
      <c r="A12" s="209" t="s">
        <v>111</v>
      </c>
      <c r="B12" s="182" t="s">
        <v>719</v>
      </c>
      <c r="C12" s="135" t="s">
        <v>28</v>
      </c>
      <c r="D12" s="173">
        <v>130</v>
      </c>
      <c r="E12" s="252"/>
      <c r="F12" s="213"/>
      <c r="G12" s="114"/>
      <c r="H12" s="50"/>
    </row>
    <row r="13" spans="1:8" ht="25.5">
      <c r="A13" s="209" t="s">
        <v>112</v>
      </c>
      <c r="B13" s="182" t="s">
        <v>720</v>
      </c>
      <c r="C13" s="135" t="s">
        <v>28</v>
      </c>
      <c r="D13" s="173">
        <v>25</v>
      </c>
      <c r="E13" s="227"/>
      <c r="F13" s="213"/>
      <c r="G13" s="114"/>
      <c r="H13" s="50"/>
    </row>
    <row r="14" spans="1:8" ht="25.5">
      <c r="A14" s="209" t="s">
        <v>113</v>
      </c>
      <c r="B14" s="182" t="s">
        <v>273</v>
      </c>
      <c r="C14" s="135" t="s">
        <v>28</v>
      </c>
      <c r="D14" s="173">
        <v>2500</v>
      </c>
      <c r="E14" s="227"/>
      <c r="F14" s="213"/>
      <c r="G14" s="114"/>
      <c r="H14" s="50"/>
    </row>
    <row r="15" spans="1:8" ht="12.75">
      <c r="A15" s="209" t="s">
        <v>114</v>
      </c>
      <c r="B15" s="182" t="s">
        <v>729</v>
      </c>
      <c r="C15" s="135" t="s">
        <v>28</v>
      </c>
      <c r="D15" s="173">
        <v>200</v>
      </c>
      <c r="E15" s="227"/>
      <c r="F15" s="213"/>
      <c r="G15" s="114"/>
      <c r="H15" s="50"/>
    </row>
    <row r="16" spans="1:8" ht="24">
      <c r="A16" s="209" t="s">
        <v>115</v>
      </c>
      <c r="B16" s="307" t="s">
        <v>274</v>
      </c>
      <c r="C16" s="175" t="s">
        <v>10</v>
      </c>
      <c r="D16" s="183">
        <v>5</v>
      </c>
      <c r="E16" s="228"/>
      <c r="F16" s="234"/>
      <c r="G16" s="114"/>
      <c r="H16" s="50"/>
    </row>
    <row r="17" spans="1:6" ht="24">
      <c r="A17" s="209" t="s">
        <v>116</v>
      </c>
      <c r="B17" s="307" t="s">
        <v>221</v>
      </c>
      <c r="C17" s="175" t="s">
        <v>10</v>
      </c>
      <c r="D17" s="183">
        <v>4</v>
      </c>
      <c r="E17" s="228"/>
      <c r="F17" s="234"/>
    </row>
    <row r="18" spans="1:6" ht="12.75">
      <c r="A18" s="209" t="s">
        <v>117</v>
      </c>
      <c r="B18" s="182" t="s">
        <v>275</v>
      </c>
      <c r="C18" s="135" t="s">
        <v>25</v>
      </c>
      <c r="D18" s="173">
        <v>1</v>
      </c>
      <c r="E18" s="227"/>
      <c r="F18" s="213"/>
    </row>
    <row r="19" spans="1:7" ht="12.75">
      <c r="A19" s="209" t="s">
        <v>118</v>
      </c>
      <c r="B19" s="182" t="s">
        <v>276</v>
      </c>
      <c r="C19" s="135" t="s">
        <v>25</v>
      </c>
      <c r="D19" s="173">
        <v>26</v>
      </c>
      <c r="E19" s="227"/>
      <c r="F19" s="213"/>
      <c r="G19" t="s">
        <v>728</v>
      </c>
    </row>
    <row r="20" spans="1:6" ht="25.5">
      <c r="A20" s="209" t="s">
        <v>119</v>
      </c>
      <c r="B20" s="182" t="s">
        <v>278</v>
      </c>
      <c r="C20" s="135" t="s">
        <v>25</v>
      </c>
      <c r="D20" s="173">
        <v>12</v>
      </c>
      <c r="E20" s="227"/>
      <c r="F20" s="213"/>
    </row>
    <row r="21" spans="1:6" ht="25.5">
      <c r="A21" s="209" t="s">
        <v>120</v>
      </c>
      <c r="B21" s="182" t="s">
        <v>280</v>
      </c>
      <c r="C21" s="135" t="s">
        <v>25</v>
      </c>
      <c r="D21" s="173">
        <v>7</v>
      </c>
      <c r="E21" s="227"/>
      <c r="F21" s="213"/>
    </row>
    <row r="22" spans="1:6" ht="25.5">
      <c r="A22" s="209" t="s">
        <v>513</v>
      </c>
      <c r="B22" s="182" t="s">
        <v>282</v>
      </c>
      <c r="C22" s="135" t="s">
        <v>25</v>
      </c>
      <c r="D22" s="173">
        <v>5</v>
      </c>
      <c r="E22" s="227"/>
      <c r="F22" s="213"/>
    </row>
    <row r="23" spans="1:6" ht="12.75">
      <c r="A23" s="209" t="s">
        <v>514</v>
      </c>
      <c r="B23" s="182" t="s">
        <v>283</v>
      </c>
      <c r="C23" s="135" t="s">
        <v>25</v>
      </c>
      <c r="D23" s="173">
        <v>1</v>
      </c>
      <c r="E23" s="227"/>
      <c r="F23" s="213"/>
    </row>
    <row r="24" spans="1:6" ht="12.75">
      <c r="A24" s="209" t="s">
        <v>515</v>
      </c>
      <c r="B24" s="182" t="s">
        <v>284</v>
      </c>
      <c r="C24" s="135" t="s">
        <v>25</v>
      </c>
      <c r="D24" s="173">
        <v>70</v>
      </c>
      <c r="E24" s="227"/>
      <c r="F24" s="213"/>
    </row>
    <row r="25" spans="1:6" ht="25.5">
      <c r="A25" s="209" t="s">
        <v>516</v>
      </c>
      <c r="B25" s="182" t="s">
        <v>285</v>
      </c>
      <c r="C25" s="135" t="s">
        <v>28</v>
      </c>
      <c r="D25" s="173">
        <v>100</v>
      </c>
      <c r="E25" s="227"/>
      <c r="F25" s="213"/>
    </row>
    <row r="26" spans="1:6" ht="30" customHeight="1">
      <c r="A26" s="209" t="s">
        <v>517</v>
      </c>
      <c r="B26" s="182" t="s">
        <v>286</v>
      </c>
      <c r="C26" s="135" t="s">
        <v>10</v>
      </c>
      <c r="D26" s="173">
        <v>35</v>
      </c>
      <c r="E26" s="227"/>
      <c r="F26" s="213"/>
    </row>
    <row r="27" spans="1:6" ht="25.5">
      <c r="A27" s="209" t="s">
        <v>518</v>
      </c>
      <c r="B27" s="182" t="s">
        <v>287</v>
      </c>
      <c r="C27" s="135" t="s">
        <v>25</v>
      </c>
      <c r="D27" s="173">
        <v>70</v>
      </c>
      <c r="E27" s="227"/>
      <c r="F27" s="213"/>
    </row>
    <row r="28" spans="1:6" ht="76.5">
      <c r="A28" s="209" t="s">
        <v>519</v>
      </c>
      <c r="B28" s="182" t="s">
        <v>727</v>
      </c>
      <c r="C28" s="135" t="s">
        <v>25</v>
      </c>
      <c r="D28" s="173">
        <v>1</v>
      </c>
      <c r="E28" s="227"/>
      <c r="F28" s="213"/>
    </row>
    <row r="29" spans="1:6" ht="25.5">
      <c r="A29" s="209" t="s">
        <v>520</v>
      </c>
      <c r="B29" s="182" t="s">
        <v>725</v>
      </c>
      <c r="C29" s="135" t="s">
        <v>10</v>
      </c>
      <c r="D29" s="173">
        <v>6</v>
      </c>
      <c r="E29" s="227"/>
      <c r="F29" s="213"/>
    </row>
    <row r="30" spans="1:7" ht="12.75">
      <c r="A30" s="209" t="s">
        <v>521</v>
      </c>
      <c r="B30" s="182" t="s">
        <v>724</v>
      </c>
      <c r="C30" s="135" t="s">
        <v>10</v>
      </c>
      <c r="D30" s="173">
        <v>1</v>
      </c>
      <c r="E30" s="227"/>
      <c r="F30" s="213"/>
      <c r="G30" s="139"/>
    </row>
    <row r="31" spans="1:6" ht="25.5">
      <c r="A31" s="209" t="s">
        <v>522</v>
      </c>
      <c r="B31" s="182" t="s">
        <v>726</v>
      </c>
      <c r="C31" s="135" t="s">
        <v>25</v>
      </c>
      <c r="D31" s="173">
        <v>9</v>
      </c>
      <c r="E31" s="227"/>
      <c r="F31" s="213"/>
    </row>
    <row r="32" spans="1:6" ht="12.75">
      <c r="A32" s="209" t="s">
        <v>523</v>
      </c>
      <c r="B32" s="182" t="s">
        <v>288</v>
      </c>
      <c r="C32" s="135" t="s">
        <v>10</v>
      </c>
      <c r="D32" s="173">
        <v>1</v>
      </c>
      <c r="E32" s="227"/>
      <c r="F32" s="213"/>
    </row>
    <row r="33" spans="1:7" ht="12.75">
      <c r="A33" s="209" t="s">
        <v>524</v>
      </c>
      <c r="B33" s="182" t="s">
        <v>289</v>
      </c>
      <c r="C33" s="135" t="s">
        <v>28</v>
      </c>
      <c r="D33" s="173">
        <v>230</v>
      </c>
      <c r="E33" s="227"/>
      <c r="F33" s="213"/>
      <c r="G33" t="s">
        <v>730</v>
      </c>
    </row>
    <row r="34" spans="1:6" ht="25.5">
      <c r="A34" s="209" t="s">
        <v>525</v>
      </c>
      <c r="B34" s="182" t="s">
        <v>290</v>
      </c>
      <c r="C34" s="135" t="s">
        <v>28</v>
      </c>
      <c r="D34" s="173">
        <v>200</v>
      </c>
      <c r="E34" s="227"/>
      <c r="F34" s="213"/>
    </row>
    <row r="35" spans="1:6" ht="25.5">
      <c r="A35" s="209" t="s">
        <v>526</v>
      </c>
      <c r="B35" s="182" t="s">
        <v>291</v>
      </c>
      <c r="C35" s="135" t="s">
        <v>28</v>
      </c>
      <c r="D35" s="173">
        <v>200</v>
      </c>
      <c r="E35" s="252"/>
      <c r="F35" s="213"/>
    </row>
    <row r="36" spans="1:6" ht="12.75">
      <c r="A36" s="209" t="s">
        <v>527</v>
      </c>
      <c r="B36" s="182" t="s">
        <v>292</v>
      </c>
      <c r="C36" s="135" t="s">
        <v>25</v>
      </c>
      <c r="D36" s="173">
        <v>5</v>
      </c>
      <c r="E36" s="227"/>
      <c r="F36" s="213"/>
    </row>
    <row r="37" spans="1:6" ht="12.75">
      <c r="A37" s="209" t="s">
        <v>528</v>
      </c>
      <c r="B37" s="182" t="s">
        <v>293</v>
      </c>
      <c r="C37" s="135" t="s">
        <v>25</v>
      </c>
      <c r="D37" s="173">
        <v>1</v>
      </c>
      <c r="E37" s="227"/>
      <c r="F37" s="213"/>
    </row>
    <row r="38" spans="1:6" ht="25.5">
      <c r="A38" s="209" t="s">
        <v>529</v>
      </c>
      <c r="B38" s="182" t="s">
        <v>723</v>
      </c>
      <c r="C38" s="135" t="s">
        <v>28</v>
      </c>
      <c r="D38" s="173">
        <v>15</v>
      </c>
      <c r="E38" s="227"/>
      <c r="F38" s="213"/>
    </row>
    <row r="39" spans="1:6" ht="25.5">
      <c r="A39" s="209" t="s">
        <v>530</v>
      </c>
      <c r="B39" s="182" t="s">
        <v>722</v>
      </c>
      <c r="C39" s="135" t="s">
        <v>28</v>
      </c>
      <c r="D39" s="173">
        <v>10</v>
      </c>
      <c r="E39" s="227"/>
      <c r="F39" s="213"/>
    </row>
    <row r="40" spans="1:6" ht="25.5">
      <c r="A40" s="209" t="s">
        <v>531</v>
      </c>
      <c r="B40" s="182" t="s">
        <v>721</v>
      </c>
      <c r="C40" s="135" t="s">
        <v>28</v>
      </c>
      <c r="D40" s="173">
        <v>45</v>
      </c>
      <c r="E40" s="227"/>
      <c r="F40" s="213"/>
    </row>
    <row r="41" spans="1:6" ht="25.5">
      <c r="A41" s="209" t="s">
        <v>532</v>
      </c>
      <c r="B41" s="182" t="s">
        <v>219</v>
      </c>
      <c r="C41" s="135" t="s">
        <v>10</v>
      </c>
      <c r="D41" s="177">
        <v>3</v>
      </c>
      <c r="E41" s="227"/>
      <c r="F41" s="213"/>
    </row>
    <row r="42" spans="1:7" ht="25.5">
      <c r="A42" s="209" t="s">
        <v>533</v>
      </c>
      <c r="B42" s="182" t="s">
        <v>271</v>
      </c>
      <c r="C42" s="135" t="s">
        <v>22</v>
      </c>
      <c r="D42" s="173">
        <v>42</v>
      </c>
      <c r="E42" s="227"/>
      <c r="F42" s="213"/>
      <c r="G42" s="50"/>
    </row>
    <row r="43" spans="1:6" ht="12.75">
      <c r="A43" s="209" t="s">
        <v>534</v>
      </c>
      <c r="B43" s="182" t="s">
        <v>230</v>
      </c>
      <c r="C43" s="135" t="s">
        <v>22</v>
      </c>
      <c r="D43" s="173">
        <v>22</v>
      </c>
      <c r="E43" s="227"/>
      <c r="F43" s="213"/>
    </row>
    <row r="44" spans="1:6" ht="25.5">
      <c r="A44" s="209" t="s">
        <v>535</v>
      </c>
      <c r="B44" s="182" t="s">
        <v>231</v>
      </c>
      <c r="C44" s="135" t="s">
        <v>22</v>
      </c>
      <c r="D44" s="177">
        <v>26</v>
      </c>
      <c r="E44" s="227"/>
      <c r="F44" s="221"/>
    </row>
    <row r="45" spans="1:6" ht="26.25" thickBot="1">
      <c r="A45" s="348" t="s">
        <v>536</v>
      </c>
      <c r="B45" s="191" t="s">
        <v>232</v>
      </c>
      <c r="C45" s="192" t="s">
        <v>22</v>
      </c>
      <c r="D45" s="346">
        <v>11</v>
      </c>
      <c r="E45" s="283"/>
      <c r="F45" s="269"/>
    </row>
    <row r="46" spans="1:6" ht="30" customHeight="1" thickBot="1">
      <c r="A46" s="110"/>
      <c r="B46" s="111"/>
      <c r="C46" s="112"/>
      <c r="D46" s="112"/>
      <c r="E46" s="112"/>
      <c r="F46" s="113"/>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42"/>
  <sheetViews>
    <sheetView zoomScalePageLayoutView="0" workbookViewId="0" topLeftCell="A1">
      <selection activeCell="N44" sqref="N44"/>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 min="7" max="7" width="18.8515625" style="0" hidden="1" customWidth="1"/>
    <col min="9" max="9" width="30.00390625" style="0" customWidth="1"/>
    <col min="12" max="12" width="9.421875" style="0" bestFit="1"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8" s="4" customFormat="1" ht="30" customHeight="1" thickBot="1">
      <c r="A7" s="15" t="s">
        <v>1</v>
      </c>
      <c r="B7" s="16" t="s">
        <v>3</v>
      </c>
      <c r="C7" s="17" t="s">
        <v>21</v>
      </c>
      <c r="D7" s="24" t="s">
        <v>5</v>
      </c>
      <c r="E7" s="25" t="s">
        <v>6</v>
      </c>
      <c r="F7" s="26" t="s">
        <v>7</v>
      </c>
      <c r="G7" s="47"/>
      <c r="H7" s="47"/>
    </row>
    <row r="8" spans="1:6" ht="30" customHeight="1" thickBot="1">
      <c r="A8" s="45">
        <v>14</v>
      </c>
      <c r="B8" s="45" t="s">
        <v>35</v>
      </c>
      <c r="C8" s="395"/>
      <c r="D8" s="396"/>
      <c r="E8" s="396"/>
      <c r="F8" s="397"/>
    </row>
    <row r="9" spans="1:6" ht="25.5">
      <c r="A9" s="196" t="s">
        <v>537</v>
      </c>
      <c r="B9" s="189" t="s">
        <v>294</v>
      </c>
      <c r="C9" s="170" t="s">
        <v>28</v>
      </c>
      <c r="D9" s="171">
        <v>105</v>
      </c>
      <c r="E9" s="226"/>
      <c r="F9" s="212"/>
    </row>
    <row r="10" spans="1:6" ht="25.5">
      <c r="A10" s="181" t="s">
        <v>538</v>
      </c>
      <c r="B10" s="197" t="s">
        <v>295</v>
      </c>
      <c r="C10" s="198" t="s">
        <v>28</v>
      </c>
      <c r="D10" s="199">
        <v>80</v>
      </c>
      <c r="E10" s="249"/>
      <c r="F10" s="213"/>
    </row>
    <row r="11" spans="1:6" ht="12.75">
      <c r="A11" s="181" t="s">
        <v>539</v>
      </c>
      <c r="B11" s="182" t="s">
        <v>296</v>
      </c>
      <c r="C11" s="135" t="s">
        <v>10</v>
      </c>
      <c r="D11" s="173">
        <v>1</v>
      </c>
      <c r="E11" s="249"/>
      <c r="F11" s="213"/>
    </row>
    <row r="12" spans="1:7" ht="12.75">
      <c r="A12" s="181" t="s">
        <v>540</v>
      </c>
      <c r="B12" s="182" t="s">
        <v>297</v>
      </c>
      <c r="C12" s="135" t="s">
        <v>10</v>
      </c>
      <c r="D12" s="173">
        <v>5</v>
      </c>
      <c r="E12" s="227"/>
      <c r="F12" s="213"/>
      <c r="G12">
        <v>5</v>
      </c>
    </row>
    <row r="13" spans="1:7" ht="12.75">
      <c r="A13" s="181" t="s">
        <v>541</v>
      </c>
      <c r="B13" s="182" t="s">
        <v>298</v>
      </c>
      <c r="C13" s="135" t="s">
        <v>10</v>
      </c>
      <c r="D13" s="173">
        <v>1</v>
      </c>
      <c r="E13" s="227"/>
      <c r="F13" s="213"/>
      <c r="G13">
        <v>1</v>
      </c>
    </row>
    <row r="14" spans="1:7" ht="12.75">
      <c r="A14" s="181" t="s">
        <v>542</v>
      </c>
      <c r="B14" s="182" t="s">
        <v>299</v>
      </c>
      <c r="C14" s="135" t="s">
        <v>10</v>
      </c>
      <c r="D14" s="177">
        <v>30</v>
      </c>
      <c r="E14" s="227"/>
      <c r="F14" s="213"/>
      <c r="G14">
        <v>31</v>
      </c>
    </row>
    <row r="15" spans="1:7" ht="12.75">
      <c r="A15" s="181" t="s">
        <v>543</v>
      </c>
      <c r="B15" s="182" t="s">
        <v>300</v>
      </c>
      <c r="C15" s="135" t="s">
        <v>10</v>
      </c>
      <c r="D15" s="177">
        <f>8+9</f>
        <v>17</v>
      </c>
      <c r="E15" s="227"/>
      <c r="F15" s="213"/>
      <c r="G15">
        <v>14</v>
      </c>
    </row>
    <row r="16" spans="1:6" ht="12.75">
      <c r="A16" s="181" t="s">
        <v>544</v>
      </c>
      <c r="B16" s="182" t="s">
        <v>301</v>
      </c>
      <c r="C16" s="135" t="s">
        <v>10</v>
      </c>
      <c r="D16" s="177">
        <v>1</v>
      </c>
      <c r="E16" s="227"/>
      <c r="F16" s="213"/>
    </row>
    <row r="17" spans="1:6" ht="12.75">
      <c r="A17" s="181" t="s">
        <v>545</v>
      </c>
      <c r="B17" s="182" t="s">
        <v>302</v>
      </c>
      <c r="C17" s="135" t="s">
        <v>10</v>
      </c>
      <c r="D17" s="173">
        <v>3</v>
      </c>
      <c r="E17" s="227"/>
      <c r="F17" s="213"/>
    </row>
    <row r="18" spans="1:7" ht="12.75">
      <c r="A18" s="181" t="s">
        <v>546</v>
      </c>
      <c r="B18" s="182" t="s">
        <v>731</v>
      </c>
      <c r="C18" s="135" t="s">
        <v>10</v>
      </c>
      <c r="D18" s="173">
        <v>7</v>
      </c>
      <c r="E18" s="227"/>
      <c r="F18" s="213"/>
      <c r="G18" t="s">
        <v>737</v>
      </c>
    </row>
    <row r="19" spans="1:6" ht="12.75">
      <c r="A19" s="181" t="s">
        <v>547</v>
      </c>
      <c r="B19" s="182" t="s">
        <v>732</v>
      </c>
      <c r="C19" s="135" t="s">
        <v>10</v>
      </c>
      <c r="D19" s="173">
        <v>2</v>
      </c>
      <c r="E19" s="227"/>
      <c r="F19" s="213"/>
    </row>
    <row r="20" spans="1:6" ht="12.75">
      <c r="A20" s="181" t="s">
        <v>548</v>
      </c>
      <c r="B20" s="182" t="s">
        <v>733</v>
      </c>
      <c r="C20" s="135" t="s">
        <v>10</v>
      </c>
      <c r="D20" s="173">
        <v>3</v>
      </c>
      <c r="E20" s="227"/>
      <c r="F20" s="213"/>
    </row>
    <row r="21" spans="1:6" ht="12.75">
      <c r="A21" s="181" t="s">
        <v>549</v>
      </c>
      <c r="B21" s="182" t="s">
        <v>734</v>
      </c>
      <c r="C21" s="135" t="s">
        <v>10</v>
      </c>
      <c r="D21" s="173">
        <v>8</v>
      </c>
      <c r="E21" s="227"/>
      <c r="F21" s="213"/>
    </row>
    <row r="22" spans="1:6" ht="12.75">
      <c r="A22" s="181" t="s">
        <v>550</v>
      </c>
      <c r="B22" s="182" t="s">
        <v>735</v>
      </c>
      <c r="C22" s="135" t="s">
        <v>10</v>
      </c>
      <c r="D22" s="173">
        <v>8</v>
      </c>
      <c r="E22" s="227"/>
      <c r="F22" s="213"/>
    </row>
    <row r="23" spans="1:6" ht="12.75">
      <c r="A23" s="181" t="s">
        <v>551</v>
      </c>
      <c r="B23" s="182" t="s">
        <v>736</v>
      </c>
      <c r="C23" s="135" t="s">
        <v>10</v>
      </c>
      <c r="D23" s="173">
        <v>1</v>
      </c>
      <c r="E23" s="227"/>
      <c r="F23" s="213"/>
    </row>
    <row r="24" spans="1:6" ht="76.5">
      <c r="A24" s="181" t="s">
        <v>552</v>
      </c>
      <c r="B24" s="182" t="s">
        <v>744</v>
      </c>
      <c r="C24" s="135" t="s">
        <v>10</v>
      </c>
      <c r="D24" s="173">
        <v>1</v>
      </c>
      <c r="E24" s="227"/>
      <c r="F24" s="213"/>
    </row>
    <row r="25" spans="1:6" ht="12.75">
      <c r="A25" s="181" t="s">
        <v>553</v>
      </c>
      <c r="B25" s="182" t="s">
        <v>303</v>
      </c>
      <c r="C25" s="135" t="s">
        <v>10</v>
      </c>
      <c r="D25" s="173">
        <v>8</v>
      </c>
      <c r="E25" s="227"/>
      <c r="F25" s="213"/>
    </row>
    <row r="26" spans="1:6" ht="12.75" customHeight="1">
      <c r="A26" s="181" t="s">
        <v>554</v>
      </c>
      <c r="B26" s="182" t="s">
        <v>304</v>
      </c>
      <c r="C26" s="135" t="s">
        <v>10</v>
      </c>
      <c r="D26" s="173">
        <v>1</v>
      </c>
      <c r="E26" s="227"/>
      <c r="F26" s="213"/>
    </row>
    <row r="27" spans="1:6" ht="12.75">
      <c r="A27" s="181" t="s">
        <v>555</v>
      </c>
      <c r="B27" s="182" t="s">
        <v>305</v>
      </c>
      <c r="C27" s="135" t="s">
        <v>10</v>
      </c>
      <c r="D27" s="173">
        <v>7</v>
      </c>
      <c r="E27" s="227"/>
      <c r="F27" s="213"/>
    </row>
    <row r="28" spans="1:6" ht="12.75">
      <c r="A28" s="181" t="s">
        <v>556</v>
      </c>
      <c r="B28" s="182" t="s">
        <v>306</v>
      </c>
      <c r="C28" s="135" t="s">
        <v>10</v>
      </c>
      <c r="D28" s="173">
        <v>3</v>
      </c>
      <c r="E28" s="227"/>
      <c r="F28" s="213"/>
    </row>
    <row r="29" spans="1:9" ht="25.5">
      <c r="A29" s="181" t="s">
        <v>557</v>
      </c>
      <c r="B29" s="182" t="s">
        <v>307</v>
      </c>
      <c r="C29" s="135" t="s">
        <v>10</v>
      </c>
      <c r="D29" s="173">
        <v>3</v>
      </c>
      <c r="E29" s="227"/>
      <c r="F29" s="213"/>
      <c r="G29" s="51"/>
      <c r="H29" s="51"/>
      <c r="I29" s="51"/>
    </row>
    <row r="30" spans="1:9" ht="12.75">
      <c r="A30" s="181" t="s">
        <v>558</v>
      </c>
      <c r="B30" s="182" t="s">
        <v>308</v>
      </c>
      <c r="C30" s="135" t="s">
        <v>10</v>
      </c>
      <c r="D30" s="173">
        <v>1</v>
      </c>
      <c r="E30" s="227"/>
      <c r="F30" s="213"/>
      <c r="G30" s="51"/>
      <c r="H30" s="51"/>
      <c r="I30" s="51"/>
    </row>
    <row r="31" spans="1:9" ht="12.75">
      <c r="A31" s="181" t="s">
        <v>559</v>
      </c>
      <c r="B31" s="182" t="s">
        <v>309</v>
      </c>
      <c r="C31" s="135" t="s">
        <v>10</v>
      </c>
      <c r="D31" s="173">
        <v>1</v>
      </c>
      <c r="E31" s="227"/>
      <c r="F31" s="213"/>
      <c r="G31" s="51"/>
      <c r="H31" s="51"/>
      <c r="I31" s="51"/>
    </row>
    <row r="32" spans="1:7" ht="12.75">
      <c r="A32" s="181" t="s">
        <v>560</v>
      </c>
      <c r="B32" s="182" t="s">
        <v>310</v>
      </c>
      <c r="C32" s="135" t="s">
        <v>10</v>
      </c>
      <c r="D32" s="173">
        <v>1</v>
      </c>
      <c r="E32" s="227"/>
      <c r="F32" s="213"/>
      <c r="G32" s="263"/>
    </row>
    <row r="33" spans="1:7" ht="12.75">
      <c r="A33" s="181" t="s">
        <v>561</v>
      </c>
      <c r="B33" s="182" t="s">
        <v>311</v>
      </c>
      <c r="C33" s="135" t="s">
        <v>10</v>
      </c>
      <c r="D33" s="173">
        <v>1</v>
      </c>
      <c r="E33" s="227"/>
      <c r="F33" s="213"/>
      <c r="G33" t="s">
        <v>93</v>
      </c>
    </row>
    <row r="34" spans="1:7" ht="38.25">
      <c r="A34" s="181" t="s">
        <v>562</v>
      </c>
      <c r="B34" s="182" t="s">
        <v>312</v>
      </c>
      <c r="C34" s="135" t="s">
        <v>10</v>
      </c>
      <c r="D34" s="173">
        <v>3</v>
      </c>
      <c r="E34" s="227"/>
      <c r="F34" s="213"/>
      <c r="G34" s="50"/>
    </row>
    <row r="35" spans="1:7" ht="12.75">
      <c r="A35" s="181" t="s">
        <v>563</v>
      </c>
      <c r="B35" s="182" t="s">
        <v>313</v>
      </c>
      <c r="C35" s="135" t="s">
        <v>10</v>
      </c>
      <c r="D35" s="173">
        <v>3</v>
      </c>
      <c r="E35" s="227"/>
      <c r="F35" s="213"/>
      <c r="G35">
        <v>1</v>
      </c>
    </row>
    <row r="36" spans="1:6" ht="25.5">
      <c r="A36" s="181" t="s">
        <v>738</v>
      </c>
      <c r="B36" s="182" t="s">
        <v>314</v>
      </c>
      <c r="C36" s="135" t="s">
        <v>28</v>
      </c>
      <c r="D36" s="173">
        <v>80</v>
      </c>
      <c r="E36" s="227"/>
      <c r="F36" s="213"/>
    </row>
    <row r="37" spans="1:6" ht="25.5">
      <c r="A37" s="181" t="s">
        <v>739</v>
      </c>
      <c r="B37" s="182" t="s">
        <v>315</v>
      </c>
      <c r="C37" s="135" t="s">
        <v>28</v>
      </c>
      <c r="D37" s="173">
        <v>5</v>
      </c>
      <c r="E37" s="227"/>
      <c r="F37" s="213"/>
    </row>
    <row r="38" spans="1:6" ht="12.75">
      <c r="A38" s="181" t="s">
        <v>740</v>
      </c>
      <c r="B38" s="182" t="s">
        <v>316</v>
      </c>
      <c r="C38" s="135" t="s">
        <v>10</v>
      </c>
      <c r="D38" s="173">
        <v>1</v>
      </c>
      <c r="E38" s="227"/>
      <c r="F38" s="213"/>
    </row>
    <row r="39" spans="1:6" ht="25.5">
      <c r="A39" s="181" t="s">
        <v>741</v>
      </c>
      <c r="B39" s="182" t="s">
        <v>317</v>
      </c>
      <c r="C39" s="135" t="s">
        <v>22</v>
      </c>
      <c r="D39" s="173">
        <v>10.2</v>
      </c>
      <c r="E39" s="227"/>
      <c r="F39" s="213"/>
    </row>
    <row r="40" spans="1:6" ht="12.75">
      <c r="A40" s="181" t="s">
        <v>742</v>
      </c>
      <c r="B40" s="182" t="s">
        <v>230</v>
      </c>
      <c r="C40" s="135" t="s">
        <v>22</v>
      </c>
      <c r="D40" s="173">
        <v>6.62</v>
      </c>
      <c r="E40" s="227"/>
      <c r="F40" s="213"/>
    </row>
    <row r="41" spans="1:6" ht="26.25" thickBot="1">
      <c r="A41" s="190" t="s">
        <v>743</v>
      </c>
      <c r="B41" s="191" t="s">
        <v>231</v>
      </c>
      <c r="C41" s="192" t="s">
        <v>22</v>
      </c>
      <c r="D41" s="346">
        <v>4.65</v>
      </c>
      <c r="E41" s="283"/>
      <c r="F41" s="347"/>
    </row>
    <row r="42" spans="1:6" ht="30" customHeight="1" thickBot="1">
      <c r="A42" s="110"/>
      <c r="B42" s="111"/>
      <c r="C42" s="112"/>
      <c r="D42" s="112"/>
      <c r="E42" s="112"/>
      <c r="F42" s="113"/>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IO23"/>
  <sheetViews>
    <sheetView zoomScalePageLayoutView="0" workbookViewId="0" topLeftCell="A1">
      <selection activeCell="P12" sqref="P12"/>
    </sheetView>
  </sheetViews>
  <sheetFormatPr defaultColWidth="9.140625" defaultRowHeight="12.75"/>
  <cols>
    <col min="1" max="1" width="10.7109375" style="13" customWidth="1"/>
    <col min="2" max="2" width="60.7109375" style="13" customWidth="1"/>
    <col min="3" max="3" width="10.7109375" style="13" customWidth="1"/>
    <col min="4" max="4" width="10.7109375" style="62" customWidth="1"/>
    <col min="5" max="5" width="15.7109375" style="13" customWidth="1"/>
    <col min="6" max="6" width="15.7109375" style="14" customWidth="1"/>
    <col min="7" max="8" width="9.140625" style="13" customWidth="1"/>
    <col min="9" max="10" width="11.00390625" style="13" bestFit="1" customWidth="1"/>
    <col min="11" max="16384" width="9.140625" style="13" customWidth="1"/>
  </cols>
  <sheetData>
    <row r="1" spans="1:6" s="8" customFormat="1" ht="19.5" customHeight="1">
      <c r="A1" s="378"/>
      <c r="B1" s="379"/>
      <c r="C1" s="379"/>
      <c r="D1" s="379"/>
      <c r="E1" s="379"/>
      <c r="F1" s="380"/>
    </row>
    <row r="2" spans="1:6" s="8" customFormat="1" ht="19.5" customHeight="1">
      <c r="A2" s="369" t="s">
        <v>769</v>
      </c>
      <c r="B2" s="370"/>
      <c r="C2" s="370"/>
      <c r="D2" s="370"/>
      <c r="E2" s="370"/>
      <c r="F2" s="371"/>
    </row>
    <row r="3" spans="1:6" s="8" customFormat="1" ht="19.5" customHeight="1">
      <c r="A3" s="369" t="s">
        <v>2</v>
      </c>
      <c r="B3" s="370"/>
      <c r="C3" s="370"/>
      <c r="D3" s="370"/>
      <c r="E3" s="370"/>
      <c r="F3" s="371"/>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381"/>
      <c r="C6" s="381"/>
      <c r="D6" s="381"/>
      <c r="E6" s="381"/>
      <c r="F6" s="382"/>
    </row>
    <row r="7" spans="1:6" s="12" customFormat="1" ht="30" customHeight="1" thickBot="1">
      <c r="A7" s="18" t="s">
        <v>1</v>
      </c>
      <c r="B7" s="19" t="s">
        <v>3</v>
      </c>
      <c r="C7" s="20" t="s">
        <v>4</v>
      </c>
      <c r="D7" s="21" t="s">
        <v>5</v>
      </c>
      <c r="E7" s="22" t="s">
        <v>6</v>
      </c>
      <c r="F7" s="23" t="s">
        <v>7</v>
      </c>
    </row>
    <row r="8" spans="1:249" ht="30" customHeight="1" thickBot="1">
      <c r="A8" s="265">
        <v>15</v>
      </c>
      <c r="B8" s="46" t="s">
        <v>49</v>
      </c>
      <c r="C8" s="403"/>
      <c r="D8" s="404"/>
      <c r="E8" s="404"/>
      <c r="F8" s="405"/>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row>
    <row r="9" spans="1:249" ht="15">
      <c r="A9" s="179" t="s">
        <v>96</v>
      </c>
      <c r="B9" s="200" t="s">
        <v>318</v>
      </c>
      <c r="C9" s="201" t="s">
        <v>22</v>
      </c>
      <c r="D9" s="202">
        <v>77.9</v>
      </c>
      <c r="E9" s="254"/>
      <c r="F9" s="266"/>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row>
    <row r="10" spans="1:249" ht="25.5">
      <c r="A10" s="181" t="s">
        <v>97</v>
      </c>
      <c r="B10" s="138" t="s">
        <v>319</v>
      </c>
      <c r="C10" s="203" t="s">
        <v>8</v>
      </c>
      <c r="D10" s="204">
        <v>779</v>
      </c>
      <c r="E10" s="250"/>
      <c r="F10" s="267"/>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row>
    <row r="11" spans="1:249" ht="25.5">
      <c r="A11" s="181" t="s">
        <v>98</v>
      </c>
      <c r="B11" s="182" t="s">
        <v>320</v>
      </c>
      <c r="C11" s="135" t="s">
        <v>8</v>
      </c>
      <c r="D11" s="173">
        <v>760</v>
      </c>
      <c r="E11" s="250"/>
      <c r="F11" s="213"/>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row>
    <row r="12" spans="1:6" ht="30" customHeight="1">
      <c r="A12" s="181" t="s">
        <v>99</v>
      </c>
      <c r="B12" s="182" t="s">
        <v>321</v>
      </c>
      <c r="C12" s="135" t="s">
        <v>10</v>
      </c>
      <c r="D12" s="173">
        <v>10</v>
      </c>
      <c r="E12" s="250"/>
      <c r="F12" s="213"/>
    </row>
    <row r="13" spans="1:6" ht="15">
      <c r="A13" s="181" t="s">
        <v>100</v>
      </c>
      <c r="B13" s="182" t="s">
        <v>322</v>
      </c>
      <c r="C13" s="135" t="s">
        <v>10</v>
      </c>
      <c r="D13" s="173">
        <v>8</v>
      </c>
      <c r="E13" s="250"/>
      <c r="F13" s="213"/>
    </row>
    <row r="14" spans="1:11" ht="51">
      <c r="A14" s="181" t="s">
        <v>101</v>
      </c>
      <c r="B14" s="182" t="s">
        <v>323</v>
      </c>
      <c r="C14" s="135" t="s">
        <v>10</v>
      </c>
      <c r="D14" s="173">
        <v>12</v>
      </c>
      <c r="E14" s="250"/>
      <c r="F14" s="213"/>
      <c r="K14" s="13" t="s">
        <v>93</v>
      </c>
    </row>
    <row r="15" spans="1:6" ht="38.25">
      <c r="A15" s="181" t="s">
        <v>102</v>
      </c>
      <c r="B15" s="182" t="s">
        <v>324</v>
      </c>
      <c r="C15" s="135" t="s">
        <v>10</v>
      </c>
      <c r="D15" s="173">
        <v>10</v>
      </c>
      <c r="E15" s="250"/>
      <c r="F15" s="213"/>
    </row>
    <row r="16" spans="1:13" ht="76.5">
      <c r="A16" s="181" t="s">
        <v>103</v>
      </c>
      <c r="B16" s="182" t="s">
        <v>325</v>
      </c>
      <c r="C16" s="135" t="s">
        <v>28</v>
      </c>
      <c r="D16" s="173">
        <v>75</v>
      </c>
      <c r="E16" s="250"/>
      <c r="F16" s="213"/>
      <c r="M16" s="13" t="s">
        <v>93</v>
      </c>
    </row>
    <row r="17" spans="1:6" ht="38.25">
      <c r="A17" s="181" t="s">
        <v>104</v>
      </c>
      <c r="B17" s="182" t="s">
        <v>326</v>
      </c>
      <c r="C17" s="160" t="s">
        <v>8</v>
      </c>
      <c r="D17" s="173">
        <v>101.42</v>
      </c>
      <c r="E17" s="255"/>
      <c r="F17" s="268"/>
    </row>
    <row r="18" spans="1:6" ht="38.25">
      <c r="A18" s="181" t="s">
        <v>105</v>
      </c>
      <c r="B18" s="182" t="s">
        <v>327</v>
      </c>
      <c r="C18" s="160" t="s">
        <v>8</v>
      </c>
      <c r="D18" s="173">
        <v>23.5</v>
      </c>
      <c r="E18" s="255"/>
      <c r="F18" s="268"/>
    </row>
    <row r="19" spans="1:6" ht="38.25">
      <c r="A19" s="181" t="s">
        <v>106</v>
      </c>
      <c r="B19" s="182" t="s">
        <v>328</v>
      </c>
      <c r="C19" s="160" t="s">
        <v>8</v>
      </c>
      <c r="D19" s="173">
        <v>49.2</v>
      </c>
      <c r="E19" s="250"/>
      <c r="F19" s="268"/>
    </row>
    <row r="20" spans="1:6" ht="38.25">
      <c r="A20" s="181" t="s">
        <v>277</v>
      </c>
      <c r="B20" s="182" t="s">
        <v>329</v>
      </c>
      <c r="C20" s="160" t="s">
        <v>8</v>
      </c>
      <c r="D20" s="173">
        <v>36.8</v>
      </c>
      <c r="E20" s="250"/>
      <c r="F20" s="268"/>
    </row>
    <row r="21" spans="1:6" ht="76.5">
      <c r="A21" s="181" t="s">
        <v>279</v>
      </c>
      <c r="B21" s="182" t="s">
        <v>330</v>
      </c>
      <c r="C21" s="135" t="s">
        <v>22</v>
      </c>
      <c r="D21" s="173">
        <v>14.31</v>
      </c>
      <c r="E21" s="250"/>
      <c r="F21" s="213"/>
    </row>
    <row r="22" spans="1:6" ht="64.5" thickBot="1">
      <c r="A22" s="190" t="s">
        <v>281</v>
      </c>
      <c r="B22" s="191" t="s">
        <v>331</v>
      </c>
      <c r="C22" s="205" t="s">
        <v>8</v>
      </c>
      <c r="D22" s="193">
        <v>570</v>
      </c>
      <c r="E22" s="256"/>
      <c r="F22" s="269"/>
    </row>
    <row r="23" spans="1:6" ht="30" customHeight="1" thickBot="1">
      <c r="A23" s="236"/>
      <c r="B23" s="237"/>
      <c r="C23" s="238"/>
      <c r="D23" s="239"/>
      <c r="E23" s="240"/>
      <c r="F23" s="241"/>
    </row>
  </sheetData>
  <sheetProtection selectLockedCells="1" selectUnlockedCells="1"/>
  <mergeCells count="7">
    <mergeCell ref="A6:F6"/>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IO10"/>
  <sheetViews>
    <sheetView zoomScalePageLayoutView="0" workbookViewId="0" topLeftCell="A1">
      <selection activeCell="J14" sqref="J14"/>
    </sheetView>
  </sheetViews>
  <sheetFormatPr defaultColWidth="9.140625" defaultRowHeight="12.75"/>
  <cols>
    <col min="1" max="1" width="10.7109375" style="13" customWidth="1"/>
    <col min="2" max="2" width="60.7109375" style="13" customWidth="1"/>
    <col min="3" max="3" width="10.7109375" style="13" customWidth="1"/>
    <col min="4" max="4" width="10.7109375" style="62" customWidth="1"/>
    <col min="5" max="5" width="15.7109375" style="13" customWidth="1"/>
    <col min="6" max="6" width="15.7109375" style="14" customWidth="1"/>
    <col min="7" max="8" width="9.140625" style="13" customWidth="1"/>
    <col min="9" max="10" width="11.00390625" style="13" bestFit="1" customWidth="1"/>
    <col min="11" max="16384" width="9.140625" style="13" customWidth="1"/>
  </cols>
  <sheetData>
    <row r="1" spans="1:6" s="8" customFormat="1" ht="19.5" customHeight="1">
      <c r="A1" s="378"/>
      <c r="B1" s="379"/>
      <c r="C1" s="379"/>
      <c r="D1" s="379"/>
      <c r="E1" s="379"/>
      <c r="F1" s="380"/>
    </row>
    <row r="2" spans="1:6" s="8" customFormat="1" ht="19.5" customHeight="1">
      <c r="A2" s="369" t="s">
        <v>769</v>
      </c>
      <c r="B2" s="370"/>
      <c r="C2" s="370"/>
      <c r="D2" s="370"/>
      <c r="E2" s="370"/>
      <c r="F2" s="371"/>
    </row>
    <row r="3" spans="1:6" s="8" customFormat="1" ht="19.5" customHeight="1">
      <c r="A3" s="369" t="s">
        <v>2</v>
      </c>
      <c r="B3" s="370"/>
      <c r="C3" s="370"/>
      <c r="D3" s="370"/>
      <c r="E3" s="370"/>
      <c r="F3" s="371"/>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381"/>
      <c r="C6" s="381"/>
      <c r="D6" s="381"/>
      <c r="E6" s="381"/>
      <c r="F6" s="382"/>
    </row>
    <row r="7" spans="1:6" s="12" customFormat="1" ht="30" customHeight="1" thickBot="1">
      <c r="A7" s="18" t="s">
        <v>1</v>
      </c>
      <c r="B7" s="19" t="s">
        <v>3</v>
      </c>
      <c r="C7" s="20" t="s">
        <v>4</v>
      </c>
      <c r="D7" s="21" t="s">
        <v>5</v>
      </c>
      <c r="E7" s="22" t="s">
        <v>6</v>
      </c>
      <c r="F7" s="23" t="s">
        <v>7</v>
      </c>
    </row>
    <row r="8" spans="1:249" ht="30" customHeight="1" thickBot="1">
      <c r="A8" s="265">
        <v>16</v>
      </c>
      <c r="B8" s="46" t="s">
        <v>755</v>
      </c>
      <c r="C8" s="403"/>
      <c r="D8" s="404"/>
      <c r="E8" s="404"/>
      <c r="F8" s="405"/>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row>
    <row r="9" spans="1:249" ht="267.75">
      <c r="A9" s="179" t="s">
        <v>757</v>
      </c>
      <c r="B9" s="200" t="s">
        <v>756</v>
      </c>
      <c r="C9" s="313" t="s">
        <v>25</v>
      </c>
      <c r="D9" s="202">
        <v>1</v>
      </c>
      <c r="E9" s="254"/>
      <c r="F9" s="266"/>
      <c r="G9" s="10"/>
      <c r="H9" s="141"/>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row>
    <row r="10" spans="1:6" ht="30" customHeight="1" thickBot="1">
      <c r="A10" s="236"/>
      <c r="B10" s="237"/>
      <c r="C10" s="238"/>
      <c r="D10" s="239"/>
      <c r="E10" s="240"/>
      <c r="F10" s="241"/>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S62"/>
  <sheetViews>
    <sheetView zoomScale="85" zoomScaleNormal="85" zoomScalePageLayoutView="0" workbookViewId="0" topLeftCell="A1">
      <selection activeCell="W26" sqref="W26"/>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5" width="16.7109375" style="0" customWidth="1"/>
    <col min="6" max="11" width="8.7109375" style="0" customWidth="1"/>
    <col min="12" max="17" width="16.7109375" style="0" customWidth="1"/>
  </cols>
  <sheetData>
    <row r="1" spans="1:17" ht="21.75" customHeight="1">
      <c r="A1" s="76"/>
      <c r="B1" s="408" t="s">
        <v>13</v>
      </c>
      <c r="C1" s="409"/>
      <c r="D1" s="409"/>
      <c r="E1" s="409"/>
      <c r="F1" s="409"/>
      <c r="G1" s="409"/>
      <c r="H1" s="409"/>
      <c r="I1" s="409"/>
      <c r="J1" s="409"/>
      <c r="K1" s="409"/>
      <c r="L1" s="409"/>
      <c r="M1" s="409"/>
      <c r="N1" s="409"/>
      <c r="O1" s="409"/>
      <c r="P1" s="409"/>
      <c r="Q1" s="410"/>
    </row>
    <row r="2" spans="1:17" ht="21.75" customHeight="1">
      <c r="A2" s="77"/>
      <c r="B2" s="411" t="s">
        <v>50</v>
      </c>
      <c r="C2" s="412"/>
      <c r="D2" s="412"/>
      <c r="E2" s="412"/>
      <c r="F2" s="412"/>
      <c r="G2" s="412"/>
      <c r="H2" s="412"/>
      <c r="I2" s="412"/>
      <c r="J2" s="412"/>
      <c r="K2" s="412"/>
      <c r="L2" s="412"/>
      <c r="M2" s="412"/>
      <c r="N2" s="412"/>
      <c r="O2" s="412"/>
      <c r="P2" s="412"/>
      <c r="Q2" s="413"/>
    </row>
    <row r="3" spans="1:17" ht="21.75" customHeight="1">
      <c r="A3" s="77"/>
      <c r="B3" s="411" t="s">
        <v>746</v>
      </c>
      <c r="C3" s="412"/>
      <c r="D3" s="412"/>
      <c r="E3" s="412"/>
      <c r="F3" s="412"/>
      <c r="G3" s="412"/>
      <c r="H3" s="412"/>
      <c r="I3" s="412"/>
      <c r="J3" s="412"/>
      <c r="K3" s="412"/>
      <c r="L3" s="412"/>
      <c r="M3" s="412"/>
      <c r="N3" s="412"/>
      <c r="O3" s="412"/>
      <c r="P3" s="412"/>
      <c r="Q3" s="413"/>
    </row>
    <row r="4" spans="1:17" ht="21.75" customHeight="1">
      <c r="A4" s="77"/>
      <c r="B4" s="411" t="s">
        <v>51</v>
      </c>
      <c r="C4" s="412"/>
      <c r="D4" s="412"/>
      <c r="E4" s="412"/>
      <c r="F4" s="412"/>
      <c r="G4" s="412"/>
      <c r="H4" s="412"/>
      <c r="I4" s="412"/>
      <c r="J4" s="412"/>
      <c r="K4" s="412"/>
      <c r="L4" s="412"/>
      <c r="M4" s="412"/>
      <c r="N4" s="412"/>
      <c r="O4" s="412"/>
      <c r="P4" s="412"/>
      <c r="Q4" s="413"/>
    </row>
    <row r="5" spans="1:17" ht="21.75" customHeight="1" thickBot="1">
      <c r="A5" s="65"/>
      <c r="B5" s="414"/>
      <c r="C5" s="415"/>
      <c r="D5" s="415"/>
      <c r="E5" s="415"/>
      <c r="F5" s="415"/>
      <c r="G5" s="415"/>
      <c r="H5" s="415"/>
      <c r="I5" s="415"/>
      <c r="J5" s="415"/>
      <c r="K5" s="415"/>
      <c r="L5" s="415"/>
      <c r="M5" s="415"/>
      <c r="N5" s="415"/>
      <c r="O5" s="415"/>
      <c r="P5" s="415"/>
      <c r="Q5" s="416"/>
    </row>
    <row r="6" spans="1:17" ht="19.5" customHeight="1" thickBot="1">
      <c r="A6" s="457" t="s">
        <v>1</v>
      </c>
      <c r="B6" s="457" t="s">
        <v>14</v>
      </c>
      <c r="C6" s="459" t="s">
        <v>15</v>
      </c>
      <c r="D6" s="461" t="s">
        <v>12</v>
      </c>
      <c r="E6" s="417" t="s">
        <v>338</v>
      </c>
      <c r="F6" s="418"/>
      <c r="G6" s="418"/>
      <c r="H6" s="418"/>
      <c r="I6" s="418"/>
      <c r="J6" s="418"/>
      <c r="K6" s="418"/>
      <c r="L6" s="418"/>
      <c r="M6" s="418"/>
      <c r="N6" s="418"/>
      <c r="O6" s="418"/>
      <c r="P6" s="418"/>
      <c r="Q6" s="419"/>
    </row>
    <row r="7" spans="1:17" ht="19.5" customHeight="1" thickBot="1">
      <c r="A7" s="458"/>
      <c r="B7" s="458"/>
      <c r="C7" s="460"/>
      <c r="D7" s="462"/>
      <c r="E7" s="69" t="s">
        <v>29</v>
      </c>
      <c r="F7" s="455" t="s">
        <v>30</v>
      </c>
      <c r="G7" s="456"/>
      <c r="H7" s="455" t="s">
        <v>39</v>
      </c>
      <c r="I7" s="456"/>
      <c r="J7" s="455" t="s">
        <v>40</v>
      </c>
      <c r="K7" s="456"/>
      <c r="L7" s="69" t="s">
        <v>41</v>
      </c>
      <c r="M7" s="69" t="s">
        <v>42</v>
      </c>
      <c r="N7" s="69" t="s">
        <v>339</v>
      </c>
      <c r="O7" s="69" t="s">
        <v>340</v>
      </c>
      <c r="P7" s="69" t="s">
        <v>341</v>
      </c>
      <c r="Q7" s="69" t="s">
        <v>342</v>
      </c>
    </row>
    <row r="8" spans="1:18" ht="12.75">
      <c r="A8" s="451">
        <v>1</v>
      </c>
      <c r="B8" s="424" t="str">
        <f>GERAL!B7</f>
        <v>GERENCIAMENTO DE OBRAS/FISCALIZAÇÃO/PROJETOS</v>
      </c>
      <c r="C8" s="426">
        <f>GERAL!C7</f>
        <v>0</v>
      </c>
      <c r="D8" s="420"/>
      <c r="E8" s="70"/>
      <c r="F8" s="422"/>
      <c r="G8" s="423"/>
      <c r="H8" s="422"/>
      <c r="I8" s="423"/>
      <c r="J8" s="422"/>
      <c r="K8" s="423"/>
      <c r="L8" s="70"/>
      <c r="M8" s="80"/>
      <c r="N8" s="80"/>
      <c r="O8" s="80"/>
      <c r="P8" s="80"/>
      <c r="Q8" s="80"/>
      <c r="R8" s="219"/>
    </row>
    <row r="9" spans="1:18" ht="12.75">
      <c r="A9" s="452"/>
      <c r="B9" s="425"/>
      <c r="C9" s="427"/>
      <c r="D9" s="421"/>
      <c r="E9" s="74"/>
      <c r="F9" s="438"/>
      <c r="G9" s="439"/>
      <c r="H9" s="438"/>
      <c r="I9" s="439"/>
      <c r="J9" s="438"/>
      <c r="K9" s="439"/>
      <c r="L9" s="74"/>
      <c r="M9" s="92"/>
      <c r="N9" s="92"/>
      <c r="O9" s="92"/>
      <c r="P9" s="92"/>
      <c r="Q9" s="92"/>
      <c r="R9" s="219"/>
    </row>
    <row r="10" spans="1:18" ht="13.5" thickBot="1">
      <c r="A10" s="452"/>
      <c r="B10" s="425"/>
      <c r="C10" s="427"/>
      <c r="D10" s="421"/>
      <c r="E10" s="73"/>
      <c r="F10" s="435"/>
      <c r="G10" s="433"/>
      <c r="H10" s="435"/>
      <c r="I10" s="433"/>
      <c r="J10" s="435"/>
      <c r="K10" s="433"/>
      <c r="L10" s="73"/>
      <c r="M10" s="66"/>
      <c r="N10" s="216"/>
      <c r="O10" s="66"/>
      <c r="P10" s="66"/>
      <c r="Q10" s="66"/>
      <c r="R10" s="219"/>
    </row>
    <row r="11" spans="1:18" ht="12.75">
      <c r="A11" s="451">
        <v>2</v>
      </c>
      <c r="B11" s="424" t="str">
        <f>GERAL!B8</f>
        <v>SERVIÇOS PRELIMINARES/TÉCNICOS</v>
      </c>
      <c r="C11" s="426">
        <f>GERAL!C8</f>
        <v>0</v>
      </c>
      <c r="D11" s="420"/>
      <c r="E11" s="70"/>
      <c r="F11" s="422"/>
      <c r="G11" s="423"/>
      <c r="H11" s="422"/>
      <c r="I11" s="423"/>
      <c r="J11" s="422"/>
      <c r="K11" s="423"/>
      <c r="L11" s="80"/>
      <c r="M11" s="71"/>
      <c r="N11" s="71"/>
      <c r="O11" s="71"/>
      <c r="P11" s="71"/>
      <c r="Q11" s="71"/>
      <c r="R11" s="219"/>
    </row>
    <row r="12" spans="1:18" ht="12.75">
      <c r="A12" s="452"/>
      <c r="B12" s="425"/>
      <c r="C12" s="427"/>
      <c r="D12" s="421"/>
      <c r="E12" s="74"/>
      <c r="F12" s="435"/>
      <c r="G12" s="433"/>
      <c r="H12" s="428"/>
      <c r="I12" s="429"/>
      <c r="J12" s="438"/>
      <c r="K12" s="439"/>
      <c r="L12" s="108"/>
      <c r="M12" s="109"/>
      <c r="N12" s="109"/>
      <c r="O12" s="109"/>
      <c r="P12" s="109"/>
      <c r="Q12" s="109"/>
      <c r="R12" s="219"/>
    </row>
    <row r="13" spans="1:18" ht="13.5" thickBot="1">
      <c r="A13" s="453"/>
      <c r="B13" s="425"/>
      <c r="C13" s="427"/>
      <c r="D13" s="454"/>
      <c r="E13" s="73"/>
      <c r="F13" s="435"/>
      <c r="G13" s="433"/>
      <c r="H13" s="435"/>
      <c r="I13" s="433"/>
      <c r="J13" s="435"/>
      <c r="K13" s="433"/>
      <c r="L13" s="68"/>
      <c r="M13" s="100"/>
      <c r="N13" s="100"/>
      <c r="O13" s="100"/>
      <c r="P13" s="100"/>
      <c r="Q13" s="100"/>
      <c r="R13" s="219"/>
    </row>
    <row r="14" spans="1:18" ht="12.75">
      <c r="A14" s="441">
        <v>3</v>
      </c>
      <c r="B14" s="424" t="str">
        <f>GERAL!B9</f>
        <v>ALVENARIA E VEDAÇÃO</v>
      </c>
      <c r="C14" s="426">
        <f>GERAL!C9</f>
        <v>0</v>
      </c>
      <c r="D14" s="443"/>
      <c r="E14" s="70"/>
      <c r="F14" s="422"/>
      <c r="G14" s="423"/>
      <c r="H14" s="422"/>
      <c r="I14" s="423"/>
      <c r="J14" s="422"/>
      <c r="K14" s="423"/>
      <c r="L14" s="70"/>
      <c r="M14" s="80"/>
      <c r="N14" s="80"/>
      <c r="O14" s="80"/>
      <c r="P14" s="80"/>
      <c r="Q14" s="80"/>
      <c r="R14" s="219"/>
    </row>
    <row r="15" spans="1:18" ht="12.75">
      <c r="A15" s="441"/>
      <c r="B15" s="425"/>
      <c r="C15" s="427"/>
      <c r="D15" s="443"/>
      <c r="E15" s="74"/>
      <c r="F15" s="435"/>
      <c r="G15" s="433"/>
      <c r="H15" s="435"/>
      <c r="I15" s="433"/>
      <c r="J15" s="435"/>
      <c r="K15" s="433"/>
      <c r="L15" s="74"/>
      <c r="M15" s="92"/>
      <c r="N15" s="92"/>
      <c r="O15" s="92"/>
      <c r="P15" s="92"/>
      <c r="Q15" s="92"/>
      <c r="R15" s="219"/>
    </row>
    <row r="16" spans="1:18" ht="13.5" thickBot="1">
      <c r="A16" s="442"/>
      <c r="B16" s="425"/>
      <c r="C16" s="427"/>
      <c r="D16" s="444"/>
      <c r="E16" s="73"/>
      <c r="F16" s="435"/>
      <c r="G16" s="433"/>
      <c r="H16" s="435"/>
      <c r="I16" s="433"/>
      <c r="J16" s="435"/>
      <c r="K16" s="433"/>
      <c r="L16" s="73"/>
      <c r="M16" s="66"/>
      <c r="N16" s="66"/>
      <c r="O16" s="66"/>
      <c r="P16" s="66"/>
      <c r="Q16" s="66"/>
      <c r="R16" s="219"/>
    </row>
    <row r="17" spans="1:18" ht="12.75">
      <c r="A17" s="440">
        <v>4</v>
      </c>
      <c r="B17" s="424" t="str">
        <f>GERAL!B10</f>
        <v>ESQUADRIAS</v>
      </c>
      <c r="C17" s="426">
        <f>GERAL!C10</f>
        <v>0</v>
      </c>
      <c r="D17" s="420"/>
      <c r="E17" s="70"/>
      <c r="F17" s="422"/>
      <c r="G17" s="423"/>
      <c r="H17" s="422"/>
      <c r="I17" s="423"/>
      <c r="J17" s="422"/>
      <c r="K17" s="423"/>
      <c r="L17" s="70"/>
      <c r="M17" s="80"/>
      <c r="N17" s="80"/>
      <c r="O17" s="80"/>
      <c r="P17" s="80"/>
      <c r="Q17" s="80"/>
      <c r="R17" s="219"/>
    </row>
    <row r="18" spans="1:18" ht="12.75">
      <c r="A18" s="441"/>
      <c r="B18" s="425"/>
      <c r="C18" s="427"/>
      <c r="D18" s="421"/>
      <c r="E18" s="74"/>
      <c r="F18" s="438"/>
      <c r="G18" s="439"/>
      <c r="H18" s="438"/>
      <c r="I18" s="439"/>
      <c r="J18" s="438"/>
      <c r="K18" s="439"/>
      <c r="L18" s="74"/>
      <c r="M18" s="92"/>
      <c r="N18" s="92"/>
      <c r="O18" s="92"/>
      <c r="P18" s="92"/>
      <c r="Q18" s="92"/>
      <c r="R18" s="219"/>
    </row>
    <row r="19" spans="1:18" ht="13.5" thickBot="1">
      <c r="A19" s="442"/>
      <c r="B19" s="425"/>
      <c r="C19" s="427"/>
      <c r="D19" s="421"/>
      <c r="E19" s="73"/>
      <c r="F19" s="435"/>
      <c r="G19" s="433"/>
      <c r="H19" s="435"/>
      <c r="I19" s="433"/>
      <c r="J19" s="435"/>
      <c r="K19" s="433"/>
      <c r="L19" s="73"/>
      <c r="M19" s="66"/>
      <c r="N19" s="66"/>
      <c r="O19" s="66"/>
      <c r="P19" s="66"/>
      <c r="Q19" s="66"/>
      <c r="R19" s="219"/>
    </row>
    <row r="20" spans="1:18" ht="12.75">
      <c r="A20" s="440">
        <v>5</v>
      </c>
      <c r="B20" s="424" t="str">
        <f>GERAL!B11</f>
        <v>REVESTIMENTOS</v>
      </c>
      <c r="C20" s="426">
        <f>GERAL!C11</f>
        <v>0</v>
      </c>
      <c r="D20" s="420"/>
      <c r="E20" s="70"/>
      <c r="F20" s="422"/>
      <c r="G20" s="423"/>
      <c r="H20" s="422"/>
      <c r="I20" s="423"/>
      <c r="J20" s="422"/>
      <c r="K20" s="423"/>
      <c r="L20" s="70"/>
      <c r="M20" s="80"/>
      <c r="N20" s="80"/>
      <c r="O20" s="80"/>
      <c r="P20" s="80"/>
      <c r="Q20" s="80"/>
      <c r="R20" s="219"/>
    </row>
    <row r="21" spans="1:18" ht="12.75">
      <c r="A21" s="441"/>
      <c r="B21" s="425"/>
      <c r="C21" s="427"/>
      <c r="D21" s="421"/>
      <c r="E21" s="74"/>
      <c r="F21" s="435"/>
      <c r="G21" s="433"/>
      <c r="H21" s="435"/>
      <c r="I21" s="433"/>
      <c r="J21" s="438"/>
      <c r="K21" s="439"/>
      <c r="L21" s="74"/>
      <c r="M21" s="92"/>
      <c r="N21" s="92"/>
      <c r="O21" s="92"/>
      <c r="P21" s="92"/>
      <c r="Q21" s="92"/>
      <c r="R21" s="219"/>
    </row>
    <row r="22" spans="1:18" ht="13.5" thickBot="1">
      <c r="A22" s="442"/>
      <c r="B22" s="425"/>
      <c r="C22" s="427"/>
      <c r="D22" s="421"/>
      <c r="E22" s="73"/>
      <c r="F22" s="435"/>
      <c r="G22" s="433"/>
      <c r="H22" s="435"/>
      <c r="I22" s="433"/>
      <c r="J22" s="435"/>
      <c r="K22" s="433"/>
      <c r="L22" s="73"/>
      <c r="M22" s="66"/>
      <c r="N22" s="66"/>
      <c r="O22" s="66"/>
      <c r="P22" s="66"/>
      <c r="Q22" s="66"/>
      <c r="R22" s="219"/>
    </row>
    <row r="23" spans="1:18" ht="12.75">
      <c r="A23" s="440">
        <v>6</v>
      </c>
      <c r="B23" s="424" t="str">
        <f>GERAL!B12</f>
        <v>PINTURA</v>
      </c>
      <c r="C23" s="426">
        <f>GERAL!C12</f>
        <v>0</v>
      </c>
      <c r="D23" s="420"/>
      <c r="E23" s="70"/>
      <c r="F23" s="422"/>
      <c r="G23" s="423"/>
      <c r="H23" s="422"/>
      <c r="I23" s="423"/>
      <c r="J23" s="422"/>
      <c r="K23" s="423"/>
      <c r="L23" s="101"/>
      <c r="M23" s="80"/>
      <c r="N23" s="80"/>
      <c r="O23" s="80"/>
      <c r="P23" s="80"/>
      <c r="Q23" s="80"/>
      <c r="R23" s="219"/>
    </row>
    <row r="24" spans="1:18" ht="12.75">
      <c r="A24" s="441"/>
      <c r="B24" s="425"/>
      <c r="C24" s="427"/>
      <c r="D24" s="421"/>
      <c r="E24" s="74"/>
      <c r="F24" s="438"/>
      <c r="G24" s="439"/>
      <c r="H24" s="435"/>
      <c r="I24" s="433"/>
      <c r="J24" s="428"/>
      <c r="K24" s="429"/>
      <c r="L24" s="164"/>
      <c r="M24" s="92"/>
      <c r="N24" s="92"/>
      <c r="O24" s="92"/>
      <c r="P24" s="92"/>
      <c r="Q24" s="92"/>
      <c r="R24" s="219"/>
    </row>
    <row r="25" spans="1:18" ht="13.5" thickBot="1">
      <c r="A25" s="442"/>
      <c r="B25" s="425"/>
      <c r="C25" s="427"/>
      <c r="D25" s="421"/>
      <c r="E25" s="72"/>
      <c r="F25" s="436"/>
      <c r="G25" s="437"/>
      <c r="H25" s="436"/>
      <c r="I25" s="437"/>
      <c r="J25" s="430"/>
      <c r="K25" s="431"/>
      <c r="L25" s="102"/>
      <c r="M25" s="68"/>
      <c r="N25" s="68"/>
      <c r="O25" s="68"/>
      <c r="P25" s="68"/>
      <c r="Q25" s="68"/>
      <c r="R25" s="219"/>
    </row>
    <row r="26" spans="1:18" ht="12.75">
      <c r="A26" s="440">
        <v>7</v>
      </c>
      <c r="B26" s="424" t="str">
        <f>GERAL!B13</f>
        <v>VIDROS</v>
      </c>
      <c r="C26" s="426">
        <f>GERAL!C13</f>
        <v>0</v>
      </c>
      <c r="D26" s="420"/>
      <c r="E26" s="70"/>
      <c r="F26" s="422"/>
      <c r="G26" s="423"/>
      <c r="H26" s="422"/>
      <c r="I26" s="423"/>
      <c r="J26" s="422"/>
      <c r="K26" s="423"/>
      <c r="L26" s="70"/>
      <c r="M26" s="80"/>
      <c r="N26" s="80"/>
      <c r="O26" s="80"/>
      <c r="P26" s="80"/>
      <c r="Q26" s="80"/>
      <c r="R26" s="219"/>
    </row>
    <row r="27" spans="1:18" ht="12.75">
      <c r="A27" s="441"/>
      <c r="B27" s="425"/>
      <c r="C27" s="427"/>
      <c r="D27" s="421"/>
      <c r="E27" s="74"/>
      <c r="F27" s="438"/>
      <c r="G27" s="439"/>
      <c r="H27" s="438"/>
      <c r="I27" s="439"/>
      <c r="J27" s="438"/>
      <c r="K27" s="439"/>
      <c r="L27" s="74"/>
      <c r="M27" s="92"/>
      <c r="N27" s="92"/>
      <c r="O27" s="92"/>
      <c r="P27" s="92"/>
      <c r="Q27" s="92"/>
      <c r="R27" s="219"/>
    </row>
    <row r="28" spans="1:18" ht="13.5" thickBot="1">
      <c r="A28" s="442"/>
      <c r="B28" s="425"/>
      <c r="C28" s="427"/>
      <c r="D28" s="421"/>
      <c r="E28" s="73"/>
      <c r="F28" s="435"/>
      <c r="G28" s="433"/>
      <c r="H28" s="435"/>
      <c r="I28" s="433"/>
      <c r="J28" s="430"/>
      <c r="K28" s="431"/>
      <c r="L28" s="73"/>
      <c r="M28" s="66"/>
      <c r="N28" s="66"/>
      <c r="O28" s="66"/>
      <c r="P28" s="66"/>
      <c r="Q28" s="66"/>
      <c r="R28" s="219"/>
    </row>
    <row r="29" spans="1:18" ht="12.75">
      <c r="A29" s="440">
        <v>8</v>
      </c>
      <c r="B29" s="424" t="str">
        <f>GERAL!B14</f>
        <v>COBERTURA</v>
      </c>
      <c r="C29" s="426">
        <f>GERAL!C14</f>
        <v>0</v>
      </c>
      <c r="D29" s="420"/>
      <c r="E29" s="70"/>
      <c r="F29" s="422"/>
      <c r="G29" s="423"/>
      <c r="H29" s="422"/>
      <c r="I29" s="423"/>
      <c r="J29" s="422"/>
      <c r="K29" s="423"/>
      <c r="L29" s="70"/>
      <c r="M29" s="80"/>
      <c r="N29" s="80"/>
      <c r="O29" s="80"/>
      <c r="P29" s="80"/>
      <c r="Q29" s="80"/>
      <c r="R29" s="219"/>
    </row>
    <row r="30" spans="1:18" ht="12.75">
      <c r="A30" s="441"/>
      <c r="B30" s="425"/>
      <c r="C30" s="427"/>
      <c r="D30" s="421"/>
      <c r="E30" s="74"/>
      <c r="F30" s="438"/>
      <c r="G30" s="439"/>
      <c r="H30" s="438"/>
      <c r="I30" s="439"/>
      <c r="J30" s="438"/>
      <c r="K30" s="439"/>
      <c r="L30" s="74"/>
      <c r="M30" s="108"/>
      <c r="N30" s="108"/>
      <c r="O30" s="108"/>
      <c r="P30" s="108"/>
      <c r="Q30" s="108"/>
      <c r="R30" s="219"/>
    </row>
    <row r="31" spans="1:18" ht="13.5" thickBot="1">
      <c r="A31" s="442"/>
      <c r="B31" s="425"/>
      <c r="C31" s="427"/>
      <c r="D31" s="421"/>
      <c r="E31" s="73"/>
      <c r="F31" s="435"/>
      <c r="G31" s="433"/>
      <c r="H31" s="435"/>
      <c r="I31" s="433"/>
      <c r="J31" s="435"/>
      <c r="K31" s="433"/>
      <c r="L31" s="73"/>
      <c r="M31" s="68"/>
      <c r="N31" s="68"/>
      <c r="O31" s="68"/>
      <c r="P31" s="68"/>
      <c r="Q31" s="68"/>
      <c r="R31" s="219"/>
    </row>
    <row r="32" spans="1:18" ht="12.75">
      <c r="A32" s="440">
        <v>9</v>
      </c>
      <c r="B32" s="424" t="str">
        <f>GERAL!B15</f>
        <v>SERVIÇOS COMPLEMENTARES</v>
      </c>
      <c r="C32" s="426">
        <f>GERAL!C15</f>
        <v>0</v>
      </c>
      <c r="D32" s="420"/>
      <c r="E32" s="70"/>
      <c r="F32" s="422"/>
      <c r="G32" s="423"/>
      <c r="H32" s="422"/>
      <c r="I32" s="423"/>
      <c r="J32" s="469"/>
      <c r="K32" s="423"/>
      <c r="L32" s="70"/>
      <c r="M32" s="80"/>
      <c r="N32" s="80"/>
      <c r="O32" s="80"/>
      <c r="P32" s="80"/>
      <c r="Q32" s="80"/>
      <c r="R32" s="219"/>
    </row>
    <row r="33" spans="1:18" ht="12.75">
      <c r="A33" s="441"/>
      <c r="B33" s="425"/>
      <c r="C33" s="427"/>
      <c r="D33" s="421"/>
      <c r="E33" s="74"/>
      <c r="F33" s="435"/>
      <c r="G33" s="433"/>
      <c r="H33" s="435"/>
      <c r="I33" s="433"/>
      <c r="J33" s="432"/>
      <c r="K33" s="433"/>
      <c r="L33" s="74"/>
      <c r="M33" s="92"/>
      <c r="N33" s="92"/>
      <c r="O33" s="92"/>
      <c r="P33" s="92"/>
      <c r="Q33" s="92"/>
      <c r="R33" s="219"/>
    </row>
    <row r="34" spans="1:18" ht="13.5" thickBot="1">
      <c r="A34" s="441"/>
      <c r="B34" s="425"/>
      <c r="C34" s="427"/>
      <c r="D34" s="434"/>
      <c r="E34" s="72"/>
      <c r="F34" s="436"/>
      <c r="G34" s="437"/>
      <c r="H34" s="436"/>
      <c r="I34" s="437"/>
      <c r="J34" s="468"/>
      <c r="K34" s="437"/>
      <c r="L34" s="72"/>
      <c r="M34" s="68"/>
      <c r="N34" s="68"/>
      <c r="O34" s="68"/>
      <c r="P34" s="68"/>
      <c r="Q34" s="68"/>
      <c r="R34" s="219"/>
    </row>
    <row r="35" spans="1:19" ht="12.75">
      <c r="A35" s="440">
        <v>10</v>
      </c>
      <c r="B35" s="424" t="str">
        <f>GERAL!B16</f>
        <v>INSTALAÇÕES ELÉTRICAS</v>
      </c>
      <c r="C35" s="426">
        <f>GERAL!C16</f>
        <v>0</v>
      </c>
      <c r="D35" s="470"/>
      <c r="E35" s="80"/>
      <c r="F35" s="422"/>
      <c r="G35" s="423"/>
      <c r="H35" s="422"/>
      <c r="I35" s="423"/>
      <c r="J35" s="422"/>
      <c r="K35" s="423"/>
      <c r="L35" s="80"/>
      <c r="M35" s="80"/>
      <c r="N35" s="80"/>
      <c r="O35" s="80"/>
      <c r="P35" s="80"/>
      <c r="Q35" s="80"/>
      <c r="R35" s="219"/>
      <c r="S35" s="219"/>
    </row>
    <row r="36" spans="1:18" ht="12.75">
      <c r="A36" s="441"/>
      <c r="B36" s="425"/>
      <c r="C36" s="427"/>
      <c r="D36" s="443"/>
      <c r="E36" s="73"/>
      <c r="F36" s="435"/>
      <c r="G36" s="433"/>
      <c r="H36" s="438"/>
      <c r="I36" s="439"/>
      <c r="J36" s="438"/>
      <c r="K36" s="439"/>
      <c r="L36" s="74"/>
      <c r="M36" s="66"/>
      <c r="N36" s="66"/>
      <c r="O36" s="66"/>
      <c r="P36" s="66"/>
      <c r="Q36" s="66"/>
      <c r="R36" s="219"/>
    </row>
    <row r="37" spans="1:18" ht="13.5" thickBot="1">
      <c r="A37" s="442"/>
      <c r="B37" s="425"/>
      <c r="C37" s="427"/>
      <c r="D37" s="444"/>
      <c r="E37" s="72"/>
      <c r="F37" s="436"/>
      <c r="G37" s="437"/>
      <c r="H37" s="436"/>
      <c r="I37" s="437"/>
      <c r="J37" s="436"/>
      <c r="K37" s="437"/>
      <c r="L37" s="72"/>
      <c r="M37" s="68"/>
      <c r="N37" s="68"/>
      <c r="O37" s="68"/>
      <c r="P37" s="68"/>
      <c r="Q37" s="68"/>
      <c r="R37" s="219"/>
    </row>
    <row r="38" spans="1:18" ht="12.75">
      <c r="A38" s="440">
        <v>11</v>
      </c>
      <c r="B38" s="424" t="str">
        <f>GERAL!B17</f>
        <v>INSTALAÇÕES DE SPDA</v>
      </c>
      <c r="C38" s="426">
        <f>GERAL!C17</f>
        <v>0</v>
      </c>
      <c r="D38" s="470"/>
      <c r="E38" s="67"/>
      <c r="F38" s="469"/>
      <c r="G38" s="423"/>
      <c r="H38" s="422"/>
      <c r="I38" s="423"/>
      <c r="J38" s="422"/>
      <c r="K38" s="423"/>
      <c r="L38" s="70"/>
      <c r="M38" s="80"/>
      <c r="N38" s="80"/>
      <c r="O38" s="80"/>
      <c r="P38" s="80"/>
      <c r="Q38" s="80"/>
      <c r="R38" s="219"/>
    </row>
    <row r="39" spans="1:18" ht="12.75">
      <c r="A39" s="441"/>
      <c r="B39" s="425"/>
      <c r="C39" s="427"/>
      <c r="D39" s="443"/>
      <c r="E39" s="66"/>
      <c r="F39" s="471"/>
      <c r="G39" s="439"/>
      <c r="H39" s="438"/>
      <c r="I39" s="439"/>
      <c r="J39" s="438"/>
      <c r="K39" s="439"/>
      <c r="L39" s="109"/>
      <c r="M39" s="109"/>
      <c r="N39" s="109"/>
      <c r="O39" s="109"/>
      <c r="P39" s="109"/>
      <c r="Q39" s="109"/>
      <c r="R39" s="219"/>
    </row>
    <row r="40" spans="1:18" ht="13.5" thickBot="1">
      <c r="A40" s="442"/>
      <c r="B40" s="425"/>
      <c r="C40" s="427"/>
      <c r="D40" s="444"/>
      <c r="E40" s="68"/>
      <c r="F40" s="468"/>
      <c r="G40" s="437"/>
      <c r="H40" s="436"/>
      <c r="I40" s="437"/>
      <c r="J40" s="436"/>
      <c r="K40" s="437"/>
      <c r="L40" s="72"/>
      <c r="M40" s="68"/>
      <c r="N40" s="68"/>
      <c r="O40" s="68"/>
      <c r="P40" s="68"/>
      <c r="Q40" s="68"/>
      <c r="R40" s="219"/>
    </row>
    <row r="41" spans="1:19" ht="12.75">
      <c r="A41" s="440">
        <v>12</v>
      </c>
      <c r="B41" s="424" t="str">
        <f>GERAL!B18</f>
        <v>INSTALAÇÕES HIDROSSANITÁRIAS E DRENAGEM</v>
      </c>
      <c r="C41" s="426">
        <f>GERAL!C18</f>
        <v>0</v>
      </c>
      <c r="D41" s="470"/>
      <c r="E41" s="75"/>
      <c r="F41" s="465"/>
      <c r="G41" s="466"/>
      <c r="H41" s="465"/>
      <c r="I41" s="466"/>
      <c r="J41" s="422"/>
      <c r="K41" s="423"/>
      <c r="L41" s="70"/>
      <c r="M41" s="80"/>
      <c r="N41" s="80"/>
      <c r="O41" s="80"/>
      <c r="P41" s="80"/>
      <c r="Q41" s="80"/>
      <c r="R41" s="219"/>
      <c r="S41" s="219"/>
    </row>
    <row r="42" spans="1:18" ht="12.75">
      <c r="A42" s="441"/>
      <c r="B42" s="425"/>
      <c r="C42" s="427"/>
      <c r="D42" s="443"/>
      <c r="E42" s="73"/>
      <c r="F42" s="435"/>
      <c r="G42" s="433"/>
      <c r="H42" s="435"/>
      <c r="I42" s="433"/>
      <c r="J42" s="435"/>
      <c r="K42" s="433"/>
      <c r="L42" s="109"/>
      <c r="M42" s="109"/>
      <c r="N42" s="109"/>
      <c r="O42" s="109"/>
      <c r="P42" s="109"/>
      <c r="Q42" s="109"/>
      <c r="R42" s="219"/>
    </row>
    <row r="43" spans="1:18" ht="13.5" thickBot="1">
      <c r="A43" s="442"/>
      <c r="B43" s="425"/>
      <c r="C43" s="427"/>
      <c r="D43" s="444"/>
      <c r="E43" s="72"/>
      <c r="F43" s="436"/>
      <c r="G43" s="437"/>
      <c r="H43" s="436"/>
      <c r="I43" s="437"/>
      <c r="J43" s="436"/>
      <c r="K43" s="437"/>
      <c r="L43" s="72"/>
      <c r="M43" s="68"/>
      <c r="N43" s="68"/>
      <c r="O43" s="68"/>
      <c r="P43" s="68"/>
      <c r="Q43" s="68"/>
      <c r="R43" s="219"/>
    </row>
    <row r="44" spans="1:18" ht="12.75">
      <c r="A44" s="440">
        <v>13</v>
      </c>
      <c r="B44" s="424" t="str">
        <f>GERAL!B19</f>
        <v>LÓGICA E TELECOMUNICAÇÕES</v>
      </c>
      <c r="C44" s="426">
        <f>GERAL!C19</f>
        <v>0</v>
      </c>
      <c r="D44" s="470"/>
      <c r="E44" s="80"/>
      <c r="F44" s="473"/>
      <c r="G44" s="466"/>
      <c r="H44" s="422"/>
      <c r="I44" s="423"/>
      <c r="J44" s="422"/>
      <c r="K44" s="423"/>
      <c r="L44" s="80"/>
      <c r="M44" s="80"/>
      <c r="N44" s="80"/>
      <c r="O44" s="80"/>
      <c r="P44" s="80"/>
      <c r="Q44" s="80"/>
      <c r="R44" s="219"/>
    </row>
    <row r="45" spans="1:18" ht="12.75">
      <c r="A45" s="441"/>
      <c r="B45" s="425"/>
      <c r="C45" s="427"/>
      <c r="D45" s="443"/>
      <c r="E45" s="66"/>
      <c r="F45" s="471"/>
      <c r="G45" s="439"/>
      <c r="H45" s="438"/>
      <c r="I45" s="439"/>
      <c r="J45" s="438"/>
      <c r="K45" s="439"/>
      <c r="L45" s="109"/>
      <c r="M45" s="109"/>
      <c r="N45" s="109"/>
      <c r="O45" s="109"/>
      <c r="P45" s="109"/>
      <c r="Q45" s="109"/>
      <c r="R45" s="219"/>
    </row>
    <row r="46" spans="1:18" ht="13.5" thickBot="1">
      <c r="A46" s="442"/>
      <c r="B46" s="425"/>
      <c r="C46" s="427"/>
      <c r="D46" s="444"/>
      <c r="E46" s="68"/>
      <c r="F46" s="468"/>
      <c r="G46" s="437"/>
      <c r="H46" s="436"/>
      <c r="I46" s="437"/>
      <c r="J46" s="436"/>
      <c r="K46" s="437"/>
      <c r="L46" s="72"/>
      <c r="M46" s="68"/>
      <c r="N46" s="68"/>
      <c r="O46" s="68"/>
      <c r="P46" s="68"/>
      <c r="Q46" s="68"/>
      <c r="R46" s="219"/>
    </row>
    <row r="47" spans="1:18" ht="12.75">
      <c r="A47" s="440">
        <v>14</v>
      </c>
      <c r="B47" s="424" t="str">
        <f>GERAL!B20</f>
        <v>INSTALAÇÕES DE COMBATE A INCÊNDIO</v>
      </c>
      <c r="C47" s="426">
        <f>GERAL!C20</f>
        <v>0</v>
      </c>
      <c r="D47" s="470"/>
      <c r="E47" s="67"/>
      <c r="F47" s="422"/>
      <c r="G47" s="423"/>
      <c r="H47" s="465"/>
      <c r="I47" s="466"/>
      <c r="J47" s="422"/>
      <c r="K47" s="423"/>
      <c r="L47" s="80"/>
      <c r="M47" s="80"/>
      <c r="N47" s="80"/>
      <c r="O47" s="80"/>
      <c r="P47" s="80"/>
      <c r="Q47" s="80"/>
      <c r="R47" s="219"/>
    </row>
    <row r="48" spans="1:18" ht="12.75">
      <c r="A48" s="441"/>
      <c r="B48" s="425"/>
      <c r="C48" s="427"/>
      <c r="D48" s="443"/>
      <c r="E48" s="66"/>
      <c r="F48" s="471"/>
      <c r="G48" s="439"/>
      <c r="H48" s="438"/>
      <c r="I48" s="439"/>
      <c r="J48" s="438"/>
      <c r="K48" s="439"/>
      <c r="L48" s="109"/>
      <c r="M48" s="109"/>
      <c r="N48" s="109"/>
      <c r="O48" s="109"/>
      <c r="P48" s="109"/>
      <c r="Q48" s="109"/>
      <c r="R48" s="219"/>
    </row>
    <row r="49" spans="1:18" ht="13.5" thickBot="1">
      <c r="A49" s="442"/>
      <c r="B49" s="425"/>
      <c r="C49" s="427"/>
      <c r="D49" s="444"/>
      <c r="E49" s="68"/>
      <c r="F49" s="468"/>
      <c r="G49" s="437"/>
      <c r="H49" s="436"/>
      <c r="I49" s="437"/>
      <c r="J49" s="436"/>
      <c r="K49" s="437"/>
      <c r="L49" s="72"/>
      <c r="M49" s="68"/>
      <c r="N49" s="68"/>
      <c r="O49" s="68"/>
      <c r="P49" s="68"/>
      <c r="Q49" s="68"/>
      <c r="R49" s="219"/>
    </row>
    <row r="50" spans="1:18" ht="12.75">
      <c r="A50" s="441">
        <v>15</v>
      </c>
      <c r="B50" s="424" t="str">
        <f>GERAL!B21</f>
        <v>PAISAGISMO E URBANIZAÇÃO</v>
      </c>
      <c r="C50" s="426">
        <f>GERAL!C21</f>
        <v>0</v>
      </c>
      <c r="D50" s="470"/>
      <c r="E50" s="75"/>
      <c r="F50" s="465"/>
      <c r="G50" s="466"/>
      <c r="H50" s="465"/>
      <c r="I50" s="466"/>
      <c r="J50" s="422"/>
      <c r="K50" s="423"/>
      <c r="L50" s="80"/>
      <c r="M50" s="80"/>
      <c r="N50" s="80"/>
      <c r="O50" s="80"/>
      <c r="P50" s="80"/>
      <c r="Q50" s="80"/>
      <c r="R50" s="219"/>
    </row>
    <row r="51" spans="1:18" ht="12.75">
      <c r="A51" s="441"/>
      <c r="B51" s="425"/>
      <c r="C51" s="427"/>
      <c r="D51" s="443"/>
      <c r="E51" s="73"/>
      <c r="F51" s="435"/>
      <c r="G51" s="433"/>
      <c r="H51" s="435"/>
      <c r="I51" s="433"/>
      <c r="J51" s="438"/>
      <c r="K51" s="439"/>
      <c r="L51" s="109"/>
      <c r="M51" s="109"/>
      <c r="N51" s="109"/>
      <c r="O51" s="109"/>
      <c r="P51" s="109"/>
      <c r="Q51" s="109"/>
      <c r="R51" s="219"/>
    </row>
    <row r="52" spans="1:18" ht="13.5" thickBot="1">
      <c r="A52" s="441"/>
      <c r="B52" s="467"/>
      <c r="C52" s="472"/>
      <c r="D52" s="444"/>
      <c r="E52" s="72"/>
      <c r="F52" s="436"/>
      <c r="G52" s="437"/>
      <c r="H52" s="436"/>
      <c r="I52" s="437"/>
      <c r="J52" s="436"/>
      <c r="K52" s="437"/>
      <c r="L52" s="72"/>
      <c r="M52" s="68"/>
      <c r="N52" s="68"/>
      <c r="O52" s="68"/>
      <c r="P52" s="68"/>
      <c r="Q52" s="68"/>
      <c r="R52" s="219"/>
    </row>
    <row r="53" spans="1:18" ht="12.75">
      <c r="A53" s="440">
        <v>16</v>
      </c>
      <c r="B53" s="476" t="s">
        <v>755</v>
      </c>
      <c r="C53" s="479">
        <f>GERAL!C22</f>
        <v>0</v>
      </c>
      <c r="D53" s="482"/>
      <c r="E53" s="314"/>
      <c r="F53" s="474"/>
      <c r="G53" s="475"/>
      <c r="H53" s="474"/>
      <c r="I53" s="475"/>
      <c r="J53" s="474"/>
      <c r="K53" s="475"/>
      <c r="L53" s="314"/>
      <c r="M53" s="315"/>
      <c r="N53" s="315"/>
      <c r="O53" s="315"/>
      <c r="P53" s="315"/>
      <c r="Q53" s="315"/>
      <c r="R53" s="219"/>
    </row>
    <row r="54" spans="1:18" ht="12.75">
      <c r="A54" s="441"/>
      <c r="B54" s="477"/>
      <c r="C54" s="480"/>
      <c r="D54" s="483"/>
      <c r="E54" s="73"/>
      <c r="F54" s="435"/>
      <c r="G54" s="433"/>
      <c r="H54" s="435"/>
      <c r="I54" s="433"/>
      <c r="J54" s="435"/>
      <c r="K54" s="433"/>
      <c r="L54" s="73"/>
      <c r="M54" s="66"/>
      <c r="N54" s="109"/>
      <c r="O54" s="109"/>
      <c r="P54" s="109"/>
      <c r="Q54" s="66"/>
      <c r="R54" s="219"/>
    </row>
    <row r="55" spans="1:18" ht="13.5" thickBot="1">
      <c r="A55" s="442"/>
      <c r="B55" s="478"/>
      <c r="C55" s="481"/>
      <c r="D55" s="484"/>
      <c r="E55" s="73"/>
      <c r="F55" s="436"/>
      <c r="G55" s="437"/>
      <c r="H55" s="436"/>
      <c r="I55" s="437"/>
      <c r="J55" s="436"/>
      <c r="K55" s="437"/>
      <c r="L55" s="73"/>
      <c r="M55" s="66"/>
      <c r="N55" s="66"/>
      <c r="O55" s="66"/>
      <c r="P55" s="66"/>
      <c r="Q55" s="66"/>
      <c r="R55" s="219"/>
    </row>
    <row r="56" spans="1:17" ht="19.5" customHeight="1">
      <c r="A56" s="449" t="s">
        <v>9</v>
      </c>
      <c r="B56" s="450"/>
      <c r="C56" s="127"/>
      <c r="D56" s="129"/>
      <c r="E56" s="130"/>
      <c r="F56" s="463"/>
      <c r="G56" s="464"/>
      <c r="H56" s="463"/>
      <c r="I56" s="464"/>
      <c r="J56" s="463"/>
      <c r="K56" s="464"/>
      <c r="L56" s="130"/>
      <c r="M56" s="130"/>
      <c r="N56" s="130"/>
      <c r="O56" s="130"/>
      <c r="P56" s="130"/>
      <c r="Q56" s="130"/>
    </row>
    <row r="57" spans="1:19" ht="19.5" customHeight="1" thickBot="1">
      <c r="A57" s="445" t="s">
        <v>16</v>
      </c>
      <c r="B57" s="446"/>
      <c r="C57" s="128"/>
      <c r="D57" s="131"/>
      <c r="E57" s="132"/>
      <c r="F57" s="447"/>
      <c r="G57" s="448"/>
      <c r="H57" s="447"/>
      <c r="I57" s="448"/>
      <c r="J57" s="447"/>
      <c r="K57" s="448"/>
      <c r="L57" s="132"/>
      <c r="M57" s="132"/>
      <c r="N57" s="132"/>
      <c r="O57" s="132"/>
      <c r="P57" s="132"/>
      <c r="Q57" s="132"/>
      <c r="S57" s="214"/>
    </row>
    <row r="58" spans="1:19" ht="15" customHeight="1">
      <c r="A58" s="81"/>
      <c r="B58" s="82"/>
      <c r="C58" s="83"/>
      <c r="D58" s="84"/>
      <c r="E58" s="85"/>
      <c r="F58" s="85"/>
      <c r="G58" s="85"/>
      <c r="H58" s="78"/>
      <c r="I58" s="78"/>
      <c r="J58" s="78"/>
      <c r="K58" s="78"/>
      <c r="L58" s="78"/>
      <c r="M58" s="78"/>
      <c r="N58" s="78"/>
      <c r="O58" s="78"/>
      <c r="P58" s="78"/>
      <c r="Q58" s="79"/>
      <c r="S58" s="215"/>
    </row>
    <row r="59" spans="1:17" ht="15" customHeight="1">
      <c r="A59" s="31"/>
      <c r="B59" s="32"/>
      <c r="C59" s="33"/>
      <c r="D59" s="29"/>
      <c r="E59" s="30"/>
      <c r="F59" s="30"/>
      <c r="G59" s="34"/>
      <c r="H59" s="50"/>
      <c r="I59" s="50"/>
      <c r="J59" s="50"/>
      <c r="K59" s="50"/>
      <c r="L59" s="50"/>
      <c r="M59" s="50"/>
      <c r="N59" s="50"/>
      <c r="O59" s="50"/>
      <c r="P59" s="50"/>
      <c r="Q59" s="86"/>
    </row>
    <row r="60" spans="1:17" ht="24.75" customHeight="1">
      <c r="A60" s="90"/>
      <c r="B60" s="407" t="s">
        <v>23</v>
      </c>
      <c r="C60" s="407"/>
      <c r="D60" s="29"/>
      <c r="E60" s="50"/>
      <c r="F60" s="50"/>
      <c r="G60" s="29"/>
      <c r="H60" s="29"/>
      <c r="I60" s="50"/>
      <c r="J60" s="50"/>
      <c r="K60" s="50"/>
      <c r="L60" s="50"/>
      <c r="M60" s="407" t="s">
        <v>17</v>
      </c>
      <c r="N60" s="407"/>
      <c r="O60" s="407"/>
      <c r="P60" s="407"/>
      <c r="Q60" s="86"/>
    </row>
    <row r="61" spans="1:17" ht="24.75" customHeight="1">
      <c r="A61" s="89"/>
      <c r="B61" s="407"/>
      <c r="C61" s="407"/>
      <c r="D61" s="29"/>
      <c r="E61" s="29"/>
      <c r="F61" s="29"/>
      <c r="G61" s="29"/>
      <c r="H61" s="29"/>
      <c r="I61" s="50"/>
      <c r="J61" s="50"/>
      <c r="K61" s="50"/>
      <c r="L61" s="50"/>
      <c r="M61" s="407"/>
      <c r="N61" s="407"/>
      <c r="O61" s="407"/>
      <c r="P61" s="407"/>
      <c r="Q61" s="86"/>
    </row>
    <row r="62" spans="1:17" ht="15" customHeight="1" thickBot="1">
      <c r="A62" s="35"/>
      <c r="B62" s="36"/>
      <c r="C62" s="37"/>
      <c r="D62" s="38"/>
      <c r="E62" s="39"/>
      <c r="F62" s="39"/>
      <c r="G62" s="39"/>
      <c r="H62" s="87"/>
      <c r="I62" s="87"/>
      <c r="J62" s="87"/>
      <c r="K62" s="87"/>
      <c r="L62" s="87"/>
      <c r="M62" s="87"/>
      <c r="N62" s="87"/>
      <c r="O62" s="87"/>
      <c r="P62" s="87"/>
      <c r="Q62" s="88"/>
    </row>
  </sheetData>
  <sheetProtection selectLockedCells="1" selectUnlockedCells="1"/>
  <mergeCells count="231">
    <mergeCell ref="A53:A55"/>
    <mergeCell ref="B53:B55"/>
    <mergeCell ref="C53:C55"/>
    <mergeCell ref="D53:D55"/>
    <mergeCell ref="F53:G53"/>
    <mergeCell ref="H53:I53"/>
    <mergeCell ref="J45:K45"/>
    <mergeCell ref="J46:K46"/>
    <mergeCell ref="H46:I46"/>
    <mergeCell ref="J53:K53"/>
    <mergeCell ref="J54:K54"/>
    <mergeCell ref="J55:K55"/>
    <mergeCell ref="H55:I55"/>
    <mergeCell ref="F50:G50"/>
    <mergeCell ref="F37:G37"/>
    <mergeCell ref="M60:P61"/>
    <mergeCell ref="H45:I45"/>
    <mergeCell ref="F44:G44"/>
    <mergeCell ref="F45:G45"/>
    <mergeCell ref="F46:G46"/>
    <mergeCell ref="H54:I54"/>
    <mergeCell ref="F54:G54"/>
    <mergeCell ref="F55:G55"/>
    <mergeCell ref="H56:I56"/>
    <mergeCell ref="H57:I57"/>
    <mergeCell ref="J56:K56"/>
    <mergeCell ref="C41:C43"/>
    <mergeCell ref="C44:C46"/>
    <mergeCell ref="C47:C49"/>
    <mergeCell ref="D50:D52"/>
    <mergeCell ref="C50:C52"/>
    <mergeCell ref="J47:K47"/>
    <mergeCell ref="H47:I47"/>
    <mergeCell ref="A38:A40"/>
    <mergeCell ref="H48:I48"/>
    <mergeCell ref="F47:G47"/>
    <mergeCell ref="D44:D46"/>
    <mergeCell ref="H49:I49"/>
    <mergeCell ref="D47:D49"/>
    <mergeCell ref="A41:A43"/>
    <mergeCell ref="B41:B43"/>
    <mergeCell ref="A44:A46"/>
    <mergeCell ref="B44:B46"/>
    <mergeCell ref="C35:C37"/>
    <mergeCell ref="C38:C40"/>
    <mergeCell ref="F40:G40"/>
    <mergeCell ref="F43:G43"/>
    <mergeCell ref="F42:G42"/>
    <mergeCell ref="F49:G49"/>
    <mergeCell ref="F48:G48"/>
    <mergeCell ref="F35:G35"/>
    <mergeCell ref="J52:K52"/>
    <mergeCell ref="H37:I37"/>
    <mergeCell ref="H40:I40"/>
    <mergeCell ref="H43:I43"/>
    <mergeCell ref="F51:G51"/>
    <mergeCell ref="J37:K37"/>
    <mergeCell ref="F41:G41"/>
    <mergeCell ref="F39:G39"/>
    <mergeCell ref="H51:I51"/>
    <mergeCell ref="J40:K40"/>
    <mergeCell ref="B35:B37"/>
    <mergeCell ref="J41:K41"/>
    <mergeCell ref="J49:K49"/>
    <mergeCell ref="F38:G38"/>
    <mergeCell ref="F36:G36"/>
    <mergeCell ref="J35:K35"/>
    <mergeCell ref="B38:B40"/>
    <mergeCell ref="D35:D37"/>
    <mergeCell ref="D38:D40"/>
    <mergeCell ref="D41:D43"/>
    <mergeCell ref="B47:B49"/>
    <mergeCell ref="A50:A52"/>
    <mergeCell ref="B50:B52"/>
    <mergeCell ref="A47:A49"/>
    <mergeCell ref="J57:K57"/>
    <mergeCell ref="J34:K34"/>
    <mergeCell ref="J51:K51"/>
    <mergeCell ref="J50:K50"/>
    <mergeCell ref="J42:K42"/>
    <mergeCell ref="J43:K43"/>
    <mergeCell ref="J22:K22"/>
    <mergeCell ref="J36:K36"/>
    <mergeCell ref="J38:K38"/>
    <mergeCell ref="J39:K39"/>
    <mergeCell ref="J48:K48"/>
    <mergeCell ref="J29:K29"/>
    <mergeCell ref="J31:K31"/>
    <mergeCell ref="J30:K30"/>
    <mergeCell ref="J32:K32"/>
    <mergeCell ref="J44:K44"/>
    <mergeCell ref="H21:I21"/>
    <mergeCell ref="J15:K15"/>
    <mergeCell ref="J16:K16"/>
    <mergeCell ref="H17:I17"/>
    <mergeCell ref="H18:I18"/>
    <mergeCell ref="J28:K28"/>
    <mergeCell ref="J27:K27"/>
    <mergeCell ref="J26:K26"/>
    <mergeCell ref="J20:K20"/>
    <mergeCell ref="J21:K21"/>
    <mergeCell ref="J13:K13"/>
    <mergeCell ref="J17:K17"/>
    <mergeCell ref="J18:K18"/>
    <mergeCell ref="J19:K19"/>
    <mergeCell ref="H30:I30"/>
    <mergeCell ref="H52:I52"/>
    <mergeCell ref="H38:I38"/>
    <mergeCell ref="H39:I39"/>
    <mergeCell ref="H41:I41"/>
    <mergeCell ref="H50:I50"/>
    <mergeCell ref="H35:I35"/>
    <mergeCell ref="H36:I36"/>
    <mergeCell ref="H42:I42"/>
    <mergeCell ref="H44:I44"/>
    <mergeCell ref="H31:I31"/>
    <mergeCell ref="H32:I32"/>
    <mergeCell ref="H33:I33"/>
    <mergeCell ref="H34:I34"/>
    <mergeCell ref="H29:I29"/>
    <mergeCell ref="H22:I22"/>
    <mergeCell ref="H19:I19"/>
    <mergeCell ref="H20:I20"/>
    <mergeCell ref="H26:I26"/>
    <mergeCell ref="H27:I27"/>
    <mergeCell ref="H28:I28"/>
    <mergeCell ref="H23:I23"/>
    <mergeCell ref="H24:I24"/>
    <mergeCell ref="H25:I25"/>
    <mergeCell ref="J7:K7"/>
    <mergeCell ref="J8:K8"/>
    <mergeCell ref="J9:K9"/>
    <mergeCell ref="H13:I13"/>
    <mergeCell ref="H14:I14"/>
    <mergeCell ref="H15:I15"/>
    <mergeCell ref="J10:K10"/>
    <mergeCell ref="J11:K11"/>
    <mergeCell ref="J12:K12"/>
    <mergeCell ref="J14:K14"/>
    <mergeCell ref="F15:G15"/>
    <mergeCell ref="F16:G16"/>
    <mergeCell ref="H7:I7"/>
    <mergeCell ref="H8:I8"/>
    <mergeCell ref="H9:I9"/>
    <mergeCell ref="H10:I10"/>
    <mergeCell ref="H11:I11"/>
    <mergeCell ref="H12:I12"/>
    <mergeCell ref="H16:I16"/>
    <mergeCell ref="F9:G9"/>
    <mergeCell ref="F30:G30"/>
    <mergeCell ref="F31:G31"/>
    <mergeCell ref="F56:G56"/>
    <mergeCell ref="F32:G32"/>
    <mergeCell ref="F52:G52"/>
    <mergeCell ref="F12:G12"/>
    <mergeCell ref="F18:G18"/>
    <mergeCell ref="F19:G19"/>
    <mergeCell ref="F25:G25"/>
    <mergeCell ref="F24:G24"/>
    <mergeCell ref="F11:G11"/>
    <mergeCell ref="F13:G13"/>
    <mergeCell ref="F14:G14"/>
    <mergeCell ref="F8:G8"/>
    <mergeCell ref="F7:G7"/>
    <mergeCell ref="A6:A7"/>
    <mergeCell ref="B6:B7"/>
    <mergeCell ref="C6:C7"/>
    <mergeCell ref="D6:D7"/>
    <mergeCell ref="A8:A10"/>
    <mergeCell ref="B8:B10"/>
    <mergeCell ref="A32:A34"/>
    <mergeCell ref="C8:C10"/>
    <mergeCell ref="D8:D10"/>
    <mergeCell ref="F10:G10"/>
    <mergeCell ref="A56:B56"/>
    <mergeCell ref="A11:A13"/>
    <mergeCell ref="B11:B13"/>
    <mergeCell ref="C11:C13"/>
    <mergeCell ref="D11:D13"/>
    <mergeCell ref="A57:B57"/>
    <mergeCell ref="C17:C19"/>
    <mergeCell ref="D17:D19"/>
    <mergeCell ref="F17:G17"/>
    <mergeCell ref="F57:G57"/>
    <mergeCell ref="C14:C16"/>
    <mergeCell ref="C29:C31"/>
    <mergeCell ref="B29:B31"/>
    <mergeCell ref="A29:A31"/>
    <mergeCell ref="A14:A16"/>
    <mergeCell ref="A17:A19"/>
    <mergeCell ref="B17:B19"/>
    <mergeCell ref="D14:D16"/>
    <mergeCell ref="A35:A37"/>
    <mergeCell ref="A26:A28"/>
    <mergeCell ref="A23:A25"/>
    <mergeCell ref="B23:B25"/>
    <mergeCell ref="C23:C25"/>
    <mergeCell ref="B14:B16"/>
    <mergeCell ref="A20:A22"/>
    <mergeCell ref="B20:B22"/>
    <mergeCell ref="C20:C22"/>
    <mergeCell ref="D20:D22"/>
    <mergeCell ref="F20:G20"/>
    <mergeCell ref="F21:G21"/>
    <mergeCell ref="F22:G22"/>
    <mergeCell ref="B26:B28"/>
    <mergeCell ref="C26:C28"/>
    <mergeCell ref="D26:D28"/>
    <mergeCell ref="F26:G26"/>
    <mergeCell ref="F27:G27"/>
    <mergeCell ref="F28:G28"/>
    <mergeCell ref="C32:C34"/>
    <mergeCell ref="J23:K23"/>
    <mergeCell ref="J24:K24"/>
    <mergeCell ref="J25:K25"/>
    <mergeCell ref="J33:K33"/>
    <mergeCell ref="D32:D34"/>
    <mergeCell ref="F33:G33"/>
    <mergeCell ref="F34:G34"/>
    <mergeCell ref="D23:D25"/>
    <mergeCell ref="F23:G23"/>
    <mergeCell ref="B60:C61"/>
    <mergeCell ref="B1:Q1"/>
    <mergeCell ref="B2:Q2"/>
    <mergeCell ref="B3:Q3"/>
    <mergeCell ref="B4:Q4"/>
    <mergeCell ref="B5:Q5"/>
    <mergeCell ref="E6:Q6"/>
    <mergeCell ref="D29:D31"/>
    <mergeCell ref="F29:G29"/>
    <mergeCell ref="B32:B34"/>
  </mergeCells>
  <printOptions/>
  <pageMargins left="0.5905511811023623" right="0.1968503937007874" top="0.1968503937007874" bottom="0.1968503937007874" header="0.31496062992125984" footer="0.3149606299212598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Q14"/>
  <sheetViews>
    <sheetView zoomScalePageLayoutView="0" workbookViewId="0" topLeftCell="A1">
      <selection activeCell="L17" sqref="L17"/>
    </sheetView>
  </sheetViews>
  <sheetFormatPr defaultColWidth="9.140625" defaultRowHeight="12.75"/>
  <cols>
    <col min="1" max="1" width="10.7109375" style="13" customWidth="1"/>
    <col min="2" max="2" width="60.7109375" style="13" customWidth="1"/>
    <col min="3" max="4" width="10.7109375" style="13" customWidth="1"/>
    <col min="5" max="5" width="15.7109375" style="13" customWidth="1"/>
    <col min="6" max="6" width="15.7109375" style="14" customWidth="1"/>
    <col min="7" max="16384" width="9.140625" style="13" customWidth="1"/>
  </cols>
  <sheetData>
    <row r="1" spans="1:6" s="8" customFormat="1" ht="19.5" customHeight="1">
      <c r="A1" s="366"/>
      <c r="B1" s="367"/>
      <c r="C1" s="367"/>
      <c r="D1" s="367"/>
      <c r="E1" s="367"/>
      <c r="F1" s="368"/>
    </row>
    <row r="2" spans="1:6" s="8" customFormat="1" ht="19.5" customHeight="1">
      <c r="A2" s="369" t="s">
        <v>769</v>
      </c>
      <c r="B2" s="370"/>
      <c r="C2" s="370"/>
      <c r="D2" s="370"/>
      <c r="E2" s="370"/>
      <c r="F2" s="371"/>
    </row>
    <row r="3" spans="1:6" s="8" customFormat="1" ht="19.5" customHeight="1">
      <c r="A3" s="369" t="s">
        <v>2</v>
      </c>
      <c r="B3" s="370"/>
      <c r="C3" s="370"/>
      <c r="D3" s="370"/>
      <c r="E3" s="370"/>
      <c r="F3" s="371"/>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21" thickBot="1">
      <c r="A6" s="375" t="s">
        <v>47</v>
      </c>
      <c r="B6" s="376"/>
      <c r="C6" s="376"/>
      <c r="D6" s="376"/>
      <c r="E6" s="376"/>
      <c r="F6" s="377"/>
    </row>
    <row r="7" spans="1:6" s="12" customFormat="1" ht="30" customHeight="1" thickBot="1">
      <c r="A7" s="18" t="s">
        <v>1</v>
      </c>
      <c r="B7" s="19" t="s">
        <v>3</v>
      </c>
      <c r="C7" s="20" t="s">
        <v>4</v>
      </c>
      <c r="D7" s="21" t="s">
        <v>5</v>
      </c>
      <c r="E7" s="22" t="s">
        <v>6</v>
      </c>
      <c r="F7" s="23" t="s">
        <v>7</v>
      </c>
    </row>
    <row r="8" spans="1:251" ht="30" customHeight="1" thickBot="1">
      <c r="A8" s="49">
        <v>1</v>
      </c>
      <c r="B8" s="58" t="s">
        <v>123</v>
      </c>
      <c r="C8" s="360">
        <f>SUM(F9:F13)</f>
        <v>0</v>
      </c>
      <c r="D8" s="361"/>
      <c r="E8" s="361"/>
      <c r="F8" s="362"/>
      <c r="G8" s="1"/>
      <c r="H8" s="1"/>
      <c r="I8" s="10"/>
      <c r="J8" s="165"/>
      <c r="K8" s="165"/>
      <c r="L8" s="165"/>
      <c r="M8" s="165"/>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13" ht="15">
      <c r="A9" s="98" t="s">
        <v>53</v>
      </c>
      <c r="B9" s="169" t="s">
        <v>343</v>
      </c>
      <c r="C9" s="170" t="s">
        <v>11</v>
      </c>
      <c r="D9" s="162">
        <v>10</v>
      </c>
      <c r="E9" s="56"/>
      <c r="F9" s="61"/>
      <c r="I9" s="40"/>
      <c r="J9" s="166"/>
      <c r="K9" s="166"/>
      <c r="L9" s="166"/>
      <c r="M9" s="166"/>
    </row>
    <row r="10" spans="1:13" ht="15">
      <c r="A10" s="99" t="s">
        <v>54</v>
      </c>
      <c r="B10" s="172" t="s">
        <v>344</v>
      </c>
      <c r="C10" s="135" t="s">
        <v>11</v>
      </c>
      <c r="D10" s="220">
        <v>10</v>
      </c>
      <c r="E10" s="57"/>
      <c r="F10" s="60"/>
      <c r="I10" s="40"/>
      <c r="J10" s="166"/>
      <c r="K10" s="166"/>
      <c r="L10" s="166"/>
      <c r="M10" s="166"/>
    </row>
    <row r="11" spans="1:13" ht="15">
      <c r="A11" s="99" t="s">
        <v>55</v>
      </c>
      <c r="B11" s="172" t="s">
        <v>654</v>
      </c>
      <c r="C11" s="135" t="s">
        <v>11</v>
      </c>
      <c r="D11" s="220">
        <v>10</v>
      </c>
      <c r="E11" s="57"/>
      <c r="F11" s="60"/>
      <c r="I11" s="40"/>
      <c r="J11" s="166"/>
      <c r="K11" s="166"/>
      <c r="L11" s="166"/>
      <c r="M11" s="166"/>
    </row>
    <row r="12" spans="1:13" ht="15">
      <c r="A12" s="99" t="s">
        <v>753</v>
      </c>
      <c r="B12" s="172" t="s">
        <v>754</v>
      </c>
      <c r="C12" s="135" t="s">
        <v>11</v>
      </c>
      <c r="D12" s="220">
        <v>2</v>
      </c>
      <c r="E12" s="57"/>
      <c r="F12" s="60"/>
      <c r="H12" s="310"/>
      <c r="I12" s="40"/>
      <c r="J12" s="40"/>
      <c r="K12" s="40"/>
      <c r="L12" s="40"/>
      <c r="M12" s="40"/>
    </row>
    <row r="13" spans="1:13" ht="39.75" thickBot="1">
      <c r="A13" s="300" t="s">
        <v>767</v>
      </c>
      <c r="B13" s="174" t="s">
        <v>768</v>
      </c>
      <c r="C13" s="175" t="s">
        <v>25</v>
      </c>
      <c r="D13" s="320">
        <v>11</v>
      </c>
      <c r="E13" s="321"/>
      <c r="F13" s="333"/>
      <c r="H13" s="310"/>
      <c r="I13" s="40"/>
      <c r="J13" s="40"/>
      <c r="K13" s="40"/>
      <c r="L13" s="40"/>
      <c r="M13" s="40"/>
    </row>
    <row r="14" spans="1:6" ht="30" customHeight="1" thickBot="1">
      <c r="A14" s="363"/>
      <c r="B14" s="364"/>
      <c r="C14" s="364"/>
      <c r="D14" s="364"/>
      <c r="E14" s="364"/>
      <c r="F14" s="365"/>
    </row>
  </sheetData>
  <sheetProtection selectLockedCells="1" selectUnlockedCells="1"/>
  <mergeCells count="8">
    <mergeCell ref="C8:F8"/>
    <mergeCell ref="A14:F1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P31"/>
  <sheetViews>
    <sheetView zoomScalePageLayoutView="0" workbookViewId="0" topLeftCell="A1">
      <selection activeCell="L8" sqref="L8"/>
    </sheetView>
  </sheetViews>
  <sheetFormatPr defaultColWidth="9.140625" defaultRowHeight="12.75"/>
  <cols>
    <col min="1" max="1" width="10.7109375" style="13" customWidth="1"/>
    <col min="2" max="2" width="60.7109375" style="13" customWidth="1"/>
    <col min="3" max="3" width="10.7109375" style="13" customWidth="1"/>
    <col min="4" max="4" width="10.7109375" style="28" customWidth="1"/>
    <col min="5" max="5" width="15.7109375" style="13" customWidth="1"/>
    <col min="6" max="6" width="15.7109375" style="14" customWidth="1"/>
    <col min="7" max="7" width="9.140625" style="13" customWidth="1"/>
    <col min="8" max="8" width="10.57421875" style="13" bestFit="1" customWidth="1"/>
    <col min="9" max="16384" width="9.140625" style="13" customWidth="1"/>
  </cols>
  <sheetData>
    <row r="1" spans="1:6" s="8" customFormat="1" ht="19.5" customHeight="1">
      <c r="A1" s="378"/>
      <c r="B1" s="379"/>
      <c r="C1" s="379"/>
      <c r="D1" s="379"/>
      <c r="E1" s="379"/>
      <c r="F1" s="380"/>
    </row>
    <row r="2" spans="1:6" s="8" customFormat="1" ht="19.5" customHeight="1">
      <c r="A2" s="369" t="s">
        <v>769</v>
      </c>
      <c r="B2" s="370"/>
      <c r="C2" s="370"/>
      <c r="D2" s="370"/>
      <c r="E2" s="370"/>
      <c r="F2" s="371"/>
    </row>
    <row r="3" spans="1:6" s="8" customFormat="1" ht="19.5" customHeight="1">
      <c r="A3" s="369" t="s">
        <v>2</v>
      </c>
      <c r="B3" s="370"/>
      <c r="C3" s="370"/>
      <c r="D3" s="370"/>
      <c r="E3" s="370"/>
      <c r="F3" s="371"/>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381"/>
      <c r="C6" s="381"/>
      <c r="D6" s="381"/>
      <c r="E6" s="381"/>
      <c r="F6" s="382"/>
    </row>
    <row r="7" spans="1:8" s="12" customFormat="1" ht="30" customHeight="1" thickBot="1">
      <c r="A7" s="18" t="s">
        <v>1</v>
      </c>
      <c r="B7" s="19" t="s">
        <v>3</v>
      </c>
      <c r="C7" s="20" t="s">
        <v>4</v>
      </c>
      <c r="D7" s="21" t="s">
        <v>5</v>
      </c>
      <c r="E7" s="22" t="s">
        <v>6</v>
      </c>
      <c r="F7" s="23" t="s">
        <v>7</v>
      </c>
      <c r="G7" s="140"/>
      <c r="H7" s="140"/>
    </row>
    <row r="8" spans="1:250" ht="30" customHeight="1" thickBot="1">
      <c r="A8" s="48">
        <v>2</v>
      </c>
      <c r="B8" s="52" t="s">
        <v>52</v>
      </c>
      <c r="C8" s="389"/>
      <c r="D8" s="390"/>
      <c r="E8" s="390"/>
      <c r="F8" s="391"/>
      <c r="G8" s="141"/>
      <c r="H8" s="141"/>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row>
    <row r="9" spans="1:8" ht="15.75" thickBot="1">
      <c r="A9" s="54" t="s">
        <v>56</v>
      </c>
      <c r="B9" s="93" t="s">
        <v>37</v>
      </c>
      <c r="C9" s="383"/>
      <c r="D9" s="384"/>
      <c r="E9" s="384"/>
      <c r="F9" s="385"/>
      <c r="G9" s="142"/>
      <c r="H9" s="142"/>
    </row>
    <row r="10" spans="1:8" ht="15">
      <c r="A10" s="143" t="s">
        <v>59</v>
      </c>
      <c r="B10" s="144" t="s">
        <v>670</v>
      </c>
      <c r="C10" s="207" t="s">
        <v>10</v>
      </c>
      <c r="D10" s="257">
        <v>1</v>
      </c>
      <c r="E10" s="145"/>
      <c r="F10" s="94"/>
      <c r="G10" s="146"/>
      <c r="H10" s="142"/>
    </row>
    <row r="11" spans="1:8" ht="15">
      <c r="A11" s="147" t="s">
        <v>60</v>
      </c>
      <c r="B11" s="148" t="s">
        <v>671</v>
      </c>
      <c r="C11" s="208" t="s">
        <v>10</v>
      </c>
      <c r="D11" s="258">
        <v>1</v>
      </c>
      <c r="E11" s="149"/>
      <c r="F11" s="95"/>
      <c r="G11" s="142"/>
      <c r="H11" s="142"/>
    </row>
    <row r="12" spans="1:8" ht="15">
      <c r="A12" s="147" t="s">
        <v>61</v>
      </c>
      <c r="B12" s="148" t="s">
        <v>672</v>
      </c>
      <c r="C12" s="103" t="s">
        <v>10</v>
      </c>
      <c r="D12" s="259">
        <v>1</v>
      </c>
      <c r="E12" s="149"/>
      <c r="F12" s="95"/>
      <c r="G12" s="142"/>
      <c r="H12" s="142"/>
    </row>
    <row r="13" spans="1:8" ht="15">
      <c r="A13" s="147"/>
      <c r="B13" s="148" t="s">
        <v>673</v>
      </c>
      <c r="C13" s="103" t="s">
        <v>10</v>
      </c>
      <c r="D13" s="259">
        <v>1</v>
      </c>
      <c r="E13" s="149"/>
      <c r="F13" s="95"/>
      <c r="G13" s="142"/>
      <c r="H13" s="142"/>
    </row>
    <row r="14" spans="1:8" s="40" customFormat="1" ht="15">
      <c r="A14" s="147" t="s">
        <v>62</v>
      </c>
      <c r="B14" s="91" t="s">
        <v>38</v>
      </c>
      <c r="C14" s="55" t="s">
        <v>8</v>
      </c>
      <c r="D14" s="59">
        <v>6</v>
      </c>
      <c r="E14" s="150"/>
      <c r="F14" s="95"/>
      <c r="G14" s="151"/>
      <c r="H14" s="151"/>
    </row>
    <row r="15" spans="1:8" s="40" customFormat="1" ht="90" thickBot="1">
      <c r="A15" s="152" t="s">
        <v>63</v>
      </c>
      <c r="B15" s="167" t="s">
        <v>45</v>
      </c>
      <c r="C15" s="168" t="s">
        <v>8</v>
      </c>
      <c r="D15" s="96">
        <v>405</v>
      </c>
      <c r="E15" s="153"/>
      <c r="F15" s="97"/>
      <c r="G15" s="151"/>
      <c r="H15" s="151"/>
    </row>
    <row r="16" spans="1:8" s="40" customFormat="1" ht="15.75" thickBot="1">
      <c r="A16" s="137" t="s">
        <v>57</v>
      </c>
      <c r="B16" s="136" t="s">
        <v>107</v>
      </c>
      <c r="C16" s="383"/>
      <c r="D16" s="384"/>
      <c r="E16" s="384"/>
      <c r="F16" s="385"/>
      <c r="G16" s="151"/>
      <c r="H16" s="151"/>
    </row>
    <row r="17" spans="1:8" s="40" customFormat="1" ht="15.75" thickBot="1">
      <c r="A17" s="277" t="s">
        <v>67</v>
      </c>
      <c r="B17" s="211" t="s">
        <v>669</v>
      </c>
      <c r="C17" s="278" t="s">
        <v>8</v>
      </c>
      <c r="D17" s="279">
        <v>2530</v>
      </c>
      <c r="E17" s="145"/>
      <c r="F17" s="280"/>
      <c r="G17" s="151"/>
      <c r="H17" s="151"/>
    </row>
    <row r="18" spans="1:8" ht="15.75" thickBot="1">
      <c r="A18" s="298" t="s">
        <v>58</v>
      </c>
      <c r="B18" s="299" t="s">
        <v>43</v>
      </c>
      <c r="C18" s="386"/>
      <c r="D18" s="387"/>
      <c r="E18" s="387"/>
      <c r="F18" s="388"/>
      <c r="G18" s="142"/>
      <c r="H18" s="142"/>
    </row>
    <row r="19" spans="1:8" ht="15">
      <c r="A19" s="293" t="s">
        <v>656</v>
      </c>
      <c r="B19" s="294" t="s">
        <v>683</v>
      </c>
      <c r="C19" s="295" t="s">
        <v>8</v>
      </c>
      <c r="D19" s="296">
        <v>920</v>
      </c>
      <c r="E19" s="297"/>
      <c r="F19" s="334"/>
      <c r="G19" s="142"/>
      <c r="H19" s="142"/>
    </row>
    <row r="20" spans="1:8" ht="15">
      <c r="A20" s="99" t="s">
        <v>68</v>
      </c>
      <c r="B20" s="292" t="s">
        <v>658</v>
      </c>
      <c r="C20" s="232" t="s">
        <v>8</v>
      </c>
      <c r="D20" s="59">
        <v>38</v>
      </c>
      <c r="E20" s="150"/>
      <c r="F20" s="213"/>
      <c r="G20" s="142"/>
      <c r="H20" s="142"/>
    </row>
    <row r="21" spans="1:8" ht="15">
      <c r="A21" s="99" t="s">
        <v>69</v>
      </c>
      <c r="B21" s="159" t="s">
        <v>124</v>
      </c>
      <c r="C21" s="160" t="s">
        <v>10</v>
      </c>
      <c r="D21" s="59">
        <v>1</v>
      </c>
      <c r="E21" s="150"/>
      <c r="F21" s="213"/>
      <c r="G21" s="151"/>
      <c r="H21" s="151"/>
    </row>
    <row r="22" spans="1:8" ht="15">
      <c r="A22" s="99" t="s">
        <v>70</v>
      </c>
      <c r="B22" s="125" t="s">
        <v>345</v>
      </c>
      <c r="C22" s="160" t="s">
        <v>10</v>
      </c>
      <c r="D22" s="59">
        <v>1</v>
      </c>
      <c r="E22" s="150"/>
      <c r="F22" s="213"/>
      <c r="G22" s="151"/>
      <c r="H22" s="151"/>
    </row>
    <row r="23" spans="1:8" ht="15">
      <c r="A23" s="99" t="s">
        <v>657</v>
      </c>
      <c r="B23" s="156" t="s">
        <v>44</v>
      </c>
      <c r="C23" s="154" t="s">
        <v>10</v>
      </c>
      <c r="D23" s="59">
        <v>1</v>
      </c>
      <c r="E23" s="309"/>
      <c r="F23" s="335"/>
      <c r="G23" s="142"/>
      <c r="H23" s="142"/>
    </row>
    <row r="24" spans="1:8" ht="15">
      <c r="A24" s="300" t="s">
        <v>684</v>
      </c>
      <c r="B24" s="301" t="s">
        <v>18</v>
      </c>
      <c r="C24" s="302" t="s">
        <v>8</v>
      </c>
      <c r="D24" s="303">
        <v>920</v>
      </c>
      <c r="E24" s="304"/>
      <c r="F24" s="336"/>
      <c r="G24" s="142"/>
      <c r="H24" s="142"/>
    </row>
    <row r="25" spans="1:8" ht="15.75" thickBot="1">
      <c r="A25" s="316" t="s">
        <v>68</v>
      </c>
      <c r="B25" s="138" t="s">
        <v>766</v>
      </c>
      <c r="C25" s="317" t="s">
        <v>11</v>
      </c>
      <c r="D25" s="318">
        <v>10</v>
      </c>
      <c r="E25" s="155"/>
      <c r="F25" s="319"/>
      <c r="G25" s="142"/>
      <c r="H25" s="142"/>
    </row>
    <row r="26" spans="1:8" ht="30" customHeight="1" thickBot="1">
      <c r="A26" s="392"/>
      <c r="B26" s="393"/>
      <c r="C26" s="393"/>
      <c r="D26" s="393"/>
      <c r="E26" s="393"/>
      <c r="F26" s="394"/>
      <c r="G26" s="142"/>
      <c r="H26" s="142"/>
    </row>
    <row r="27" spans="1:8" ht="15">
      <c r="A27" s="142"/>
      <c r="B27" s="142"/>
      <c r="C27" s="142"/>
      <c r="D27" s="157"/>
      <c r="E27" s="142"/>
      <c r="F27" s="158"/>
      <c r="G27" s="142"/>
      <c r="H27" s="142"/>
    </row>
    <row r="28" spans="1:6" ht="15">
      <c r="A28" s="142"/>
      <c r="B28" s="142"/>
      <c r="C28" s="142"/>
      <c r="D28" s="157"/>
      <c r="E28" s="142"/>
      <c r="F28" s="158"/>
    </row>
    <row r="29" spans="1:6" ht="15">
      <c r="A29" s="142"/>
      <c r="B29" s="142"/>
      <c r="C29" s="142"/>
      <c r="D29" s="157"/>
      <c r="E29" s="142"/>
      <c r="F29" s="158"/>
    </row>
    <row r="30" spans="1:6" ht="15">
      <c r="A30" s="142"/>
      <c r="B30" s="142"/>
      <c r="C30" s="142"/>
      <c r="D30" s="157"/>
      <c r="E30" s="142"/>
      <c r="F30" s="158"/>
    </row>
    <row r="31" spans="1:6" ht="15">
      <c r="A31" s="142"/>
      <c r="B31" s="142"/>
      <c r="C31" s="142"/>
      <c r="D31" s="157"/>
      <c r="E31" s="142"/>
      <c r="F31" s="158"/>
    </row>
  </sheetData>
  <sheetProtection selectLockedCells="1" selectUnlockedCells="1"/>
  <protectedRanges>
    <protectedRange sqref="F23:F24 F19" name="Intervalo1"/>
    <protectedRange sqref="E25:F25" name="Intervalo1_1"/>
  </protectedRanges>
  <mergeCells count="11">
    <mergeCell ref="C9:F9"/>
    <mergeCell ref="C16:F16"/>
    <mergeCell ref="C18:F18"/>
    <mergeCell ref="C8:F8"/>
    <mergeCell ref="A26:F26"/>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18"/>
  <sheetViews>
    <sheetView zoomScalePageLayoutView="0" workbookViewId="0" topLeftCell="A4">
      <selection activeCell="M22" sqref="M22"/>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1" s="4" customFormat="1" ht="30" customHeight="1" thickBot="1">
      <c r="A7" s="15" t="s">
        <v>1</v>
      </c>
      <c r="B7" s="16" t="s">
        <v>3</v>
      </c>
      <c r="C7" s="17" t="s">
        <v>21</v>
      </c>
      <c r="D7" s="24" t="s">
        <v>5</v>
      </c>
      <c r="E7" s="25" t="s">
        <v>6</v>
      </c>
      <c r="F7" s="26" t="s">
        <v>7</v>
      </c>
      <c r="G7" s="47"/>
      <c r="H7" s="47"/>
      <c r="I7" s="47"/>
      <c r="J7" s="47"/>
      <c r="K7" s="47"/>
    </row>
    <row r="8" spans="1:6" ht="30" customHeight="1" thickBot="1">
      <c r="A8" s="45">
        <v>6</v>
      </c>
      <c r="B8" s="45" t="s">
        <v>48</v>
      </c>
      <c r="C8" s="395"/>
      <c r="D8" s="396"/>
      <c r="E8" s="396"/>
      <c r="F8" s="397"/>
    </row>
    <row r="9" spans="1:6" ht="25.5">
      <c r="A9" s="209" t="s">
        <v>383</v>
      </c>
      <c r="B9" s="206" t="s">
        <v>125</v>
      </c>
      <c r="C9" s="198" t="s">
        <v>8</v>
      </c>
      <c r="D9" s="222">
        <v>347.1</v>
      </c>
      <c r="E9" s="223"/>
      <c r="F9" s="337"/>
    </row>
    <row r="10" spans="1:6" ht="12.75">
      <c r="A10" s="181" t="s">
        <v>384</v>
      </c>
      <c r="B10" s="172" t="s">
        <v>126</v>
      </c>
      <c r="C10" s="135" t="s">
        <v>8</v>
      </c>
      <c r="D10" s="220">
        <v>496.2</v>
      </c>
      <c r="E10" s="223"/>
      <c r="F10" s="337"/>
    </row>
    <row r="11" spans="1:8" ht="63.75">
      <c r="A11" s="181" t="s">
        <v>385</v>
      </c>
      <c r="B11" s="172" t="s">
        <v>127</v>
      </c>
      <c r="C11" s="135" t="s">
        <v>26</v>
      </c>
      <c r="D11" s="220">
        <v>69.96</v>
      </c>
      <c r="E11" s="223"/>
      <c r="F11" s="337"/>
      <c r="H11" s="51"/>
    </row>
    <row r="12" spans="1:6" ht="63.75">
      <c r="A12" s="181" t="s">
        <v>386</v>
      </c>
      <c r="B12" s="172" t="s">
        <v>128</v>
      </c>
      <c r="C12" s="135" t="s">
        <v>8</v>
      </c>
      <c r="D12" s="224">
        <v>2.19</v>
      </c>
      <c r="E12" s="223"/>
      <c r="F12" s="337"/>
    </row>
    <row r="13" spans="1:7" ht="51">
      <c r="A13" s="181" t="s">
        <v>387</v>
      </c>
      <c r="B13" s="185" t="s">
        <v>332</v>
      </c>
      <c r="C13" s="135" t="s">
        <v>8</v>
      </c>
      <c r="D13" s="220">
        <v>2.22</v>
      </c>
      <c r="E13" s="223"/>
      <c r="F13" s="337"/>
      <c r="G13" s="51"/>
    </row>
    <row r="14" spans="1:7" ht="51">
      <c r="A14" s="181" t="s">
        <v>388</v>
      </c>
      <c r="B14" s="185" t="s">
        <v>333</v>
      </c>
      <c r="C14" s="135" t="s">
        <v>8</v>
      </c>
      <c r="D14" s="220">
        <v>0.72</v>
      </c>
      <c r="E14" s="223"/>
      <c r="F14" s="337"/>
      <c r="G14" s="51"/>
    </row>
    <row r="15" spans="1:6" ht="51">
      <c r="A15" s="181" t="s">
        <v>389</v>
      </c>
      <c r="B15" s="172" t="s">
        <v>129</v>
      </c>
      <c r="C15" s="135" t="s">
        <v>8</v>
      </c>
      <c r="D15" s="220">
        <v>11.12</v>
      </c>
      <c r="E15" s="223"/>
      <c r="F15" s="337"/>
    </row>
    <row r="16" spans="1:6" ht="128.25" thickBot="1">
      <c r="A16" s="181" t="s">
        <v>390</v>
      </c>
      <c r="B16" s="174" t="s">
        <v>674</v>
      </c>
      <c r="C16" s="175" t="s">
        <v>8</v>
      </c>
      <c r="D16" s="225">
        <v>132.57</v>
      </c>
      <c r="E16" s="223"/>
      <c r="F16" s="337"/>
    </row>
    <row r="17" spans="1:6" ht="30" customHeight="1" thickBot="1">
      <c r="A17" s="242"/>
      <c r="B17" s="243"/>
      <c r="C17" s="244"/>
      <c r="D17" s="245"/>
      <c r="E17" s="246"/>
      <c r="F17" s="247"/>
    </row>
    <row r="18" spans="1:6" ht="12.75">
      <c r="A18" s="43"/>
      <c r="B18" s="116"/>
      <c r="C18" s="117"/>
      <c r="D18" s="118"/>
      <c r="E18" s="41"/>
      <c r="F18" s="117"/>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35"/>
  <sheetViews>
    <sheetView zoomScalePageLayoutView="0" workbookViewId="0" topLeftCell="A1">
      <selection activeCell="M45" sqref="M45"/>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9" s="4" customFormat="1" ht="30" customHeight="1" thickBot="1">
      <c r="A7" s="15" t="s">
        <v>1</v>
      </c>
      <c r="B7" s="16" t="s">
        <v>3</v>
      </c>
      <c r="C7" s="17" t="s">
        <v>21</v>
      </c>
      <c r="D7" s="24" t="s">
        <v>5</v>
      </c>
      <c r="E7" s="25" t="s">
        <v>6</v>
      </c>
      <c r="F7" s="26" t="s">
        <v>7</v>
      </c>
      <c r="G7" s="47"/>
      <c r="H7" s="47"/>
      <c r="I7" s="47"/>
    </row>
    <row r="8" spans="1:6" ht="30" customHeight="1" thickBot="1">
      <c r="A8" s="45">
        <v>4</v>
      </c>
      <c r="B8" s="45" t="s">
        <v>31</v>
      </c>
      <c r="C8" s="395"/>
      <c r="D8" s="396"/>
      <c r="E8" s="396"/>
      <c r="F8" s="397"/>
    </row>
    <row r="9" spans="1:6" ht="127.5">
      <c r="A9" s="181" t="s">
        <v>391</v>
      </c>
      <c r="B9" s="185" t="s">
        <v>366</v>
      </c>
      <c r="C9" s="135" t="s">
        <v>25</v>
      </c>
      <c r="D9" s="173">
        <v>2</v>
      </c>
      <c r="E9" s="176"/>
      <c r="F9" s="338"/>
    </row>
    <row r="10" spans="1:6" ht="127.5">
      <c r="A10" s="181" t="s">
        <v>392</v>
      </c>
      <c r="B10" s="185" t="s">
        <v>367</v>
      </c>
      <c r="C10" s="135" t="s">
        <v>25</v>
      </c>
      <c r="D10" s="173">
        <v>1</v>
      </c>
      <c r="E10" s="176"/>
      <c r="F10" s="338"/>
    </row>
    <row r="11" spans="1:6" ht="114.75">
      <c r="A11" s="181" t="s">
        <v>393</v>
      </c>
      <c r="B11" s="185" t="s">
        <v>368</v>
      </c>
      <c r="C11" s="135" t="s">
        <v>25</v>
      </c>
      <c r="D11" s="173">
        <v>1</v>
      </c>
      <c r="E11" s="176"/>
      <c r="F11" s="338"/>
    </row>
    <row r="12" spans="1:6" ht="204">
      <c r="A12" s="181" t="s">
        <v>394</v>
      </c>
      <c r="B12" s="185" t="s">
        <v>369</v>
      </c>
      <c r="C12" s="135" t="s">
        <v>25</v>
      </c>
      <c r="D12" s="173">
        <v>2</v>
      </c>
      <c r="E12" s="176"/>
      <c r="F12" s="338"/>
    </row>
    <row r="13" spans="1:6" ht="153">
      <c r="A13" s="181" t="s">
        <v>395</v>
      </c>
      <c r="B13" s="185" t="s">
        <v>370</v>
      </c>
      <c r="C13" s="135" t="s">
        <v>25</v>
      </c>
      <c r="D13" s="173">
        <v>2</v>
      </c>
      <c r="E13" s="176"/>
      <c r="F13" s="338"/>
    </row>
    <row r="14" spans="1:6" ht="153">
      <c r="A14" s="181" t="s">
        <v>396</v>
      </c>
      <c r="B14" s="185" t="s">
        <v>371</v>
      </c>
      <c r="C14" s="135" t="s">
        <v>25</v>
      </c>
      <c r="D14" s="173">
        <v>1</v>
      </c>
      <c r="E14" s="176"/>
      <c r="F14" s="338"/>
    </row>
    <row r="15" spans="1:6" ht="229.5">
      <c r="A15" s="181" t="s">
        <v>397</v>
      </c>
      <c r="B15" s="185" t="s">
        <v>372</v>
      </c>
      <c r="C15" s="135" t="s">
        <v>25</v>
      </c>
      <c r="D15" s="173">
        <v>4</v>
      </c>
      <c r="E15" s="176"/>
      <c r="F15" s="338"/>
    </row>
    <row r="16" spans="1:6" ht="229.5">
      <c r="A16" s="181" t="s">
        <v>398</v>
      </c>
      <c r="B16" s="185" t="s">
        <v>373</v>
      </c>
      <c r="C16" s="135" t="s">
        <v>25</v>
      </c>
      <c r="D16" s="173">
        <v>7</v>
      </c>
      <c r="E16" s="176"/>
      <c r="F16" s="338"/>
    </row>
    <row r="17" spans="1:6" ht="140.25">
      <c r="A17" s="181" t="s">
        <v>399</v>
      </c>
      <c r="B17" s="185" t="s">
        <v>374</v>
      </c>
      <c r="C17" s="135" t="s">
        <v>10</v>
      </c>
      <c r="D17" s="173">
        <v>1</v>
      </c>
      <c r="E17" s="176"/>
      <c r="F17" s="338"/>
    </row>
    <row r="18" spans="1:6" ht="140.25">
      <c r="A18" s="181" t="s">
        <v>400</v>
      </c>
      <c r="B18" s="185" t="s">
        <v>758</v>
      </c>
      <c r="C18" s="135" t="s">
        <v>10</v>
      </c>
      <c r="D18" s="177">
        <v>2</v>
      </c>
      <c r="E18" s="176"/>
      <c r="F18" s="338"/>
    </row>
    <row r="19" spans="1:6" ht="76.5">
      <c r="A19" s="181" t="s">
        <v>401</v>
      </c>
      <c r="B19" s="264" t="s">
        <v>759</v>
      </c>
      <c r="C19" s="135" t="s">
        <v>10</v>
      </c>
      <c r="D19" s="173">
        <v>8</v>
      </c>
      <c r="E19" s="176"/>
      <c r="F19" s="338"/>
    </row>
    <row r="20" spans="1:6" ht="153">
      <c r="A20" s="181" t="s">
        <v>402</v>
      </c>
      <c r="B20" s="185" t="s">
        <v>375</v>
      </c>
      <c r="C20" s="135" t="s">
        <v>10</v>
      </c>
      <c r="D20" s="173">
        <v>1</v>
      </c>
      <c r="E20" s="176"/>
      <c r="F20" s="338"/>
    </row>
    <row r="21" spans="1:6" ht="140.25">
      <c r="A21" s="181" t="s">
        <v>403</v>
      </c>
      <c r="B21" s="185" t="s">
        <v>376</v>
      </c>
      <c r="C21" s="135" t="s">
        <v>10</v>
      </c>
      <c r="D21" s="173">
        <v>3</v>
      </c>
      <c r="E21" s="176"/>
      <c r="F21" s="338"/>
    </row>
    <row r="22" spans="1:6" ht="165.75">
      <c r="A22" s="181" t="s">
        <v>404</v>
      </c>
      <c r="B22" s="185" t="s">
        <v>377</v>
      </c>
      <c r="C22" s="135" t="s">
        <v>10</v>
      </c>
      <c r="D22" s="173">
        <v>2</v>
      </c>
      <c r="E22" s="176"/>
      <c r="F22" s="338"/>
    </row>
    <row r="23" spans="1:6" ht="153">
      <c r="A23" s="181" t="s">
        <v>405</v>
      </c>
      <c r="B23" s="185" t="s">
        <v>378</v>
      </c>
      <c r="C23" s="135" t="s">
        <v>10</v>
      </c>
      <c r="D23" s="173">
        <v>2</v>
      </c>
      <c r="E23" s="176"/>
      <c r="F23" s="338"/>
    </row>
    <row r="24" spans="1:6" ht="140.25">
      <c r="A24" s="181" t="s">
        <v>406</v>
      </c>
      <c r="B24" s="185" t="s">
        <v>379</v>
      </c>
      <c r="C24" s="135" t="s">
        <v>10</v>
      </c>
      <c r="D24" s="173">
        <v>2</v>
      </c>
      <c r="E24" s="176"/>
      <c r="F24" s="338"/>
    </row>
    <row r="25" spans="1:6" ht="102">
      <c r="A25" s="181" t="s">
        <v>407</v>
      </c>
      <c r="B25" s="185" t="s">
        <v>760</v>
      </c>
      <c r="C25" s="135" t="s">
        <v>10</v>
      </c>
      <c r="D25" s="173">
        <v>8</v>
      </c>
      <c r="E25" s="176"/>
      <c r="F25" s="338"/>
    </row>
    <row r="26" spans="1:6" ht="127.5">
      <c r="A26" s="181" t="s">
        <v>408</v>
      </c>
      <c r="B26" s="185" t="s">
        <v>761</v>
      </c>
      <c r="C26" s="135" t="s">
        <v>10</v>
      </c>
      <c r="D26" s="177">
        <v>4</v>
      </c>
      <c r="E26" s="176"/>
      <c r="F26" s="338"/>
    </row>
    <row r="27" spans="1:6" ht="63.75">
      <c r="A27" s="181" t="s">
        <v>409</v>
      </c>
      <c r="B27" s="339" t="s">
        <v>380</v>
      </c>
      <c r="C27" s="135" t="s">
        <v>10</v>
      </c>
      <c r="D27" s="173">
        <v>6</v>
      </c>
      <c r="E27" s="176"/>
      <c r="F27" s="338"/>
    </row>
    <row r="28" spans="1:6" ht="76.5">
      <c r="A28" s="181" t="s">
        <v>410</v>
      </c>
      <c r="B28" s="185" t="s">
        <v>762</v>
      </c>
      <c r="C28" s="135" t="s">
        <v>10</v>
      </c>
      <c r="D28" s="173">
        <v>6</v>
      </c>
      <c r="E28" s="176"/>
      <c r="F28" s="338"/>
    </row>
    <row r="29" spans="1:6" ht="293.25">
      <c r="A29" s="181" t="s">
        <v>411</v>
      </c>
      <c r="B29" s="185" t="s">
        <v>381</v>
      </c>
      <c r="C29" s="135" t="s">
        <v>10</v>
      </c>
      <c r="D29" s="173">
        <v>1</v>
      </c>
      <c r="E29" s="176"/>
      <c r="F29" s="338"/>
    </row>
    <row r="30" spans="1:6" ht="140.25">
      <c r="A30" s="181" t="s">
        <v>412</v>
      </c>
      <c r="B30" s="185" t="s">
        <v>382</v>
      </c>
      <c r="C30" s="135" t="s">
        <v>25</v>
      </c>
      <c r="D30" s="173">
        <v>3</v>
      </c>
      <c r="E30" s="176"/>
      <c r="F30" s="338"/>
    </row>
    <row r="31" spans="1:6" ht="76.5">
      <c r="A31" s="181" t="s">
        <v>413</v>
      </c>
      <c r="B31" s="185" t="s">
        <v>763</v>
      </c>
      <c r="C31" s="135" t="s">
        <v>10</v>
      </c>
      <c r="D31" s="173">
        <v>1</v>
      </c>
      <c r="E31" s="176"/>
      <c r="F31" s="338"/>
    </row>
    <row r="32" spans="1:6" ht="25.5">
      <c r="A32" s="181" t="s">
        <v>414</v>
      </c>
      <c r="B32" s="185" t="s">
        <v>144</v>
      </c>
      <c r="C32" s="135" t="s">
        <v>10</v>
      </c>
      <c r="D32" s="173">
        <v>32</v>
      </c>
      <c r="E32" s="176"/>
      <c r="F32" s="338"/>
    </row>
    <row r="33" spans="1:6" ht="38.25">
      <c r="A33" s="181" t="s">
        <v>415</v>
      </c>
      <c r="B33" s="185" t="s">
        <v>145</v>
      </c>
      <c r="C33" s="135" t="s">
        <v>10</v>
      </c>
      <c r="D33" s="173">
        <v>33</v>
      </c>
      <c r="E33" s="176"/>
      <c r="F33" s="338"/>
    </row>
    <row r="34" spans="1:6" ht="51.75" thickBot="1">
      <c r="A34" s="181" t="s">
        <v>416</v>
      </c>
      <c r="B34" s="185" t="s">
        <v>146</v>
      </c>
      <c r="C34" s="135" t="s">
        <v>10</v>
      </c>
      <c r="D34" s="187">
        <v>58</v>
      </c>
      <c r="E34" s="176"/>
      <c r="F34" s="338"/>
    </row>
    <row r="35" spans="1:6" ht="30" customHeight="1" thickBot="1">
      <c r="A35" s="242"/>
      <c r="B35" s="243"/>
      <c r="C35" s="244"/>
      <c r="D35" s="245"/>
      <c r="E35" s="246"/>
      <c r="F35" s="247"/>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rowBreaks count="1" manualBreakCount="1">
    <brk id="26" max="6" man="1"/>
  </rowBreak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2"/>
  <sheetViews>
    <sheetView zoomScalePageLayoutView="0" workbookViewId="0" topLeftCell="A1">
      <selection activeCell="I10" sqref="I10"/>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 min="7" max="7" width="8.8515625" style="0"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1" s="4" customFormat="1" ht="30" customHeight="1" thickBot="1">
      <c r="A7" s="15" t="s">
        <v>1</v>
      </c>
      <c r="B7" s="16" t="s">
        <v>3</v>
      </c>
      <c r="C7" s="17" t="s">
        <v>21</v>
      </c>
      <c r="D7" s="24" t="s">
        <v>5</v>
      </c>
      <c r="E7" s="25" t="s">
        <v>6</v>
      </c>
      <c r="F7" s="26" t="s">
        <v>7</v>
      </c>
      <c r="G7" s="47"/>
      <c r="H7" s="47"/>
      <c r="I7" s="47"/>
      <c r="J7" s="47"/>
      <c r="K7" s="47"/>
    </row>
    <row r="8" spans="1:6" ht="30" customHeight="1" thickBot="1">
      <c r="A8" s="46">
        <v>5</v>
      </c>
      <c r="B8" s="46" t="s">
        <v>46</v>
      </c>
      <c r="C8" s="403"/>
      <c r="D8" s="404"/>
      <c r="E8" s="404"/>
      <c r="F8" s="405"/>
    </row>
    <row r="9" spans="1:8" ht="25.5">
      <c r="A9" s="210" t="s">
        <v>417</v>
      </c>
      <c r="B9" s="211" t="s">
        <v>147</v>
      </c>
      <c r="C9" s="170" t="s">
        <v>8</v>
      </c>
      <c r="D9" s="171">
        <f>992.4+347.1</f>
        <v>1339.5</v>
      </c>
      <c r="E9" s="226"/>
      <c r="F9" s="212"/>
      <c r="G9" s="50"/>
      <c r="H9" s="311"/>
    </row>
    <row r="10" spans="1:6" ht="25.5">
      <c r="A10" s="188" t="s">
        <v>418</v>
      </c>
      <c r="B10" s="182" t="s">
        <v>148</v>
      </c>
      <c r="C10" s="135" t="s">
        <v>8</v>
      </c>
      <c r="D10" s="173">
        <v>549.18</v>
      </c>
      <c r="E10" s="227"/>
      <c r="F10" s="213"/>
    </row>
    <row r="11" spans="1:8" ht="25.5">
      <c r="A11" s="188" t="s">
        <v>419</v>
      </c>
      <c r="B11" s="182" t="s">
        <v>751</v>
      </c>
      <c r="C11" s="135" t="s">
        <v>8</v>
      </c>
      <c r="D11" s="173">
        <v>992.4</v>
      </c>
      <c r="E11" s="227"/>
      <c r="F11" s="213"/>
      <c r="H11" s="311"/>
    </row>
    <row r="12" spans="1:8" ht="25.5">
      <c r="A12" s="188" t="s">
        <v>420</v>
      </c>
      <c r="B12" s="182" t="s">
        <v>752</v>
      </c>
      <c r="C12" s="135" t="s">
        <v>8</v>
      </c>
      <c r="D12" s="173">
        <v>549.18</v>
      </c>
      <c r="E12" s="227"/>
      <c r="F12" s="213"/>
      <c r="H12" s="311"/>
    </row>
    <row r="13" spans="1:6" ht="25.5">
      <c r="A13" s="188" t="s">
        <v>421</v>
      </c>
      <c r="B13" s="125" t="s">
        <v>149</v>
      </c>
      <c r="C13" s="135" t="s">
        <v>8</v>
      </c>
      <c r="D13" s="173">
        <v>169.07</v>
      </c>
      <c r="E13" s="227"/>
      <c r="F13" s="213"/>
    </row>
    <row r="14" spans="1:6" ht="38.25">
      <c r="A14" s="188" t="s">
        <v>422</v>
      </c>
      <c r="B14" s="182" t="s">
        <v>150</v>
      </c>
      <c r="C14" s="135" t="s">
        <v>8</v>
      </c>
      <c r="D14" s="173">
        <v>107.25</v>
      </c>
      <c r="E14" s="227"/>
      <c r="F14" s="213"/>
    </row>
    <row r="15" spans="1:7" ht="25.5">
      <c r="A15" s="188" t="s">
        <v>423</v>
      </c>
      <c r="B15" s="182" t="s">
        <v>346</v>
      </c>
      <c r="C15" s="135" t="s">
        <v>22</v>
      </c>
      <c r="D15" s="173">
        <f>134.69*0.08</f>
        <v>10.7752</v>
      </c>
      <c r="E15" s="227"/>
      <c r="F15" s="213"/>
      <c r="G15" s="50"/>
    </row>
    <row r="16" spans="1:7" ht="25.5">
      <c r="A16" s="188" t="s">
        <v>424</v>
      </c>
      <c r="B16" s="125" t="s">
        <v>151</v>
      </c>
      <c r="C16" s="135" t="s">
        <v>8</v>
      </c>
      <c r="D16" s="173">
        <v>774.98</v>
      </c>
      <c r="E16" s="227"/>
      <c r="F16" s="213"/>
      <c r="G16" s="126"/>
    </row>
    <row r="17" spans="1:6" ht="89.25">
      <c r="A17" s="188" t="s">
        <v>425</v>
      </c>
      <c r="B17" s="182" t="s">
        <v>152</v>
      </c>
      <c r="C17" s="135" t="s">
        <v>8</v>
      </c>
      <c r="D17" s="187">
        <v>60.54</v>
      </c>
      <c r="E17" s="227"/>
      <c r="F17" s="213"/>
    </row>
    <row r="18" spans="1:6" ht="165.75">
      <c r="A18" s="188" t="s">
        <v>426</v>
      </c>
      <c r="B18" s="182" t="s">
        <v>153</v>
      </c>
      <c r="C18" s="135" t="s">
        <v>8</v>
      </c>
      <c r="D18" s="173">
        <v>475.35</v>
      </c>
      <c r="E18" s="227"/>
      <c r="F18" s="213"/>
    </row>
    <row r="19" spans="1:6" ht="102">
      <c r="A19" s="188" t="s">
        <v>427</v>
      </c>
      <c r="B19" s="182" t="s">
        <v>154</v>
      </c>
      <c r="C19" s="135" t="s">
        <v>8</v>
      </c>
      <c r="D19" s="173">
        <v>37.8</v>
      </c>
      <c r="E19" s="227"/>
      <c r="F19" s="213"/>
    </row>
    <row r="20" spans="1:6" ht="63.75">
      <c r="A20" s="188" t="s">
        <v>428</v>
      </c>
      <c r="B20" s="182" t="s">
        <v>155</v>
      </c>
      <c r="C20" s="135" t="s">
        <v>8</v>
      </c>
      <c r="D20" s="173">
        <v>1020.27</v>
      </c>
      <c r="E20" s="227"/>
      <c r="F20" s="213"/>
    </row>
    <row r="21" spans="1:6" ht="63.75">
      <c r="A21" s="188" t="s">
        <v>429</v>
      </c>
      <c r="B21" s="182" t="s">
        <v>156</v>
      </c>
      <c r="C21" s="135" t="s">
        <v>28</v>
      </c>
      <c r="D21" s="187">
        <v>460.35</v>
      </c>
      <c r="E21" s="227"/>
      <c r="F21" s="213"/>
    </row>
    <row r="22" spans="1:7" ht="76.5">
      <c r="A22" s="188" t="s">
        <v>430</v>
      </c>
      <c r="B22" s="182" t="s">
        <v>157</v>
      </c>
      <c r="C22" s="135" t="s">
        <v>8</v>
      </c>
      <c r="D22" s="173">
        <v>29.25</v>
      </c>
      <c r="E22" s="227"/>
      <c r="F22" s="213"/>
      <c r="G22" s="51"/>
    </row>
    <row r="23" spans="1:6" ht="51">
      <c r="A23" s="188" t="s">
        <v>431</v>
      </c>
      <c r="B23" s="182" t="s">
        <v>158</v>
      </c>
      <c r="C23" s="135" t="s">
        <v>8</v>
      </c>
      <c r="D23" s="173">
        <v>46.8</v>
      </c>
      <c r="E23" s="227"/>
      <c r="F23" s="213"/>
    </row>
    <row r="24" spans="1:7" ht="89.25">
      <c r="A24" s="188" t="s">
        <v>432</v>
      </c>
      <c r="B24" s="182" t="s">
        <v>159</v>
      </c>
      <c r="C24" s="135" t="s">
        <v>8</v>
      </c>
      <c r="D24" s="173">
        <v>2.43</v>
      </c>
      <c r="E24" s="227"/>
      <c r="F24" s="213"/>
      <c r="G24" s="51"/>
    </row>
    <row r="25" spans="1:7" ht="89.25">
      <c r="A25" s="188" t="s">
        <v>433</v>
      </c>
      <c r="B25" s="182" t="s">
        <v>160</v>
      </c>
      <c r="C25" s="135" t="s">
        <v>8</v>
      </c>
      <c r="D25" s="173">
        <v>1.4</v>
      </c>
      <c r="E25" s="227"/>
      <c r="F25" s="213"/>
      <c r="G25" s="51"/>
    </row>
    <row r="26" spans="1:6" ht="38.25">
      <c r="A26" s="188" t="s">
        <v>434</v>
      </c>
      <c r="B26" s="182" t="s">
        <v>161</v>
      </c>
      <c r="C26" s="135" t="s">
        <v>25</v>
      </c>
      <c r="D26" s="173">
        <v>114</v>
      </c>
      <c r="E26" s="227"/>
      <c r="F26" s="213"/>
    </row>
    <row r="27" spans="1:6" ht="25.5">
      <c r="A27" s="188" t="s">
        <v>435</v>
      </c>
      <c r="B27" s="182" t="s">
        <v>162</v>
      </c>
      <c r="C27" s="135" t="s">
        <v>28</v>
      </c>
      <c r="D27" s="173">
        <v>57</v>
      </c>
      <c r="E27" s="227"/>
      <c r="F27" s="213"/>
    </row>
    <row r="28" spans="1:6" ht="76.5">
      <c r="A28" s="188" t="s">
        <v>436</v>
      </c>
      <c r="B28" s="182" t="s">
        <v>163</v>
      </c>
      <c r="C28" s="135" t="s">
        <v>8</v>
      </c>
      <c r="D28" s="173">
        <v>22.28</v>
      </c>
      <c r="E28" s="227"/>
      <c r="F28" s="213"/>
    </row>
    <row r="29" spans="1:6" ht="63.75">
      <c r="A29" s="188" t="s">
        <v>437</v>
      </c>
      <c r="B29" s="125" t="s">
        <v>336</v>
      </c>
      <c r="C29" s="135" t="s">
        <v>8</v>
      </c>
      <c r="D29" s="173">
        <f>67.17*0.19</f>
        <v>12.7623</v>
      </c>
      <c r="E29" s="186"/>
      <c r="F29" s="213"/>
    </row>
    <row r="30" spans="1:6" ht="38.25">
      <c r="A30" s="188" t="s">
        <v>438</v>
      </c>
      <c r="B30" s="125" t="s">
        <v>337</v>
      </c>
      <c r="C30" s="135" t="s">
        <v>28</v>
      </c>
      <c r="D30" s="187">
        <v>20.86</v>
      </c>
      <c r="E30" s="186"/>
      <c r="F30" s="213"/>
    </row>
    <row r="31" spans="1:6" ht="39" thickBot="1">
      <c r="A31" s="291" t="s">
        <v>676</v>
      </c>
      <c r="B31" s="184" t="s">
        <v>675</v>
      </c>
      <c r="C31" s="175" t="s">
        <v>8</v>
      </c>
      <c r="D31" s="233">
        <v>0.55</v>
      </c>
      <c r="E31" s="228"/>
      <c r="F31" s="234"/>
    </row>
    <row r="32" spans="1:6" ht="30" customHeight="1" thickBot="1">
      <c r="A32" s="242"/>
      <c r="B32" s="243"/>
      <c r="C32" s="244"/>
      <c r="D32" s="245"/>
      <c r="E32" s="246"/>
      <c r="F32" s="247"/>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30"/>
  <sheetViews>
    <sheetView tabSelected="1" zoomScalePageLayoutView="0" workbookViewId="0" topLeftCell="A10">
      <selection activeCell="C18" sqref="C18"/>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406" t="s">
        <v>66</v>
      </c>
      <c r="B6" s="401"/>
      <c r="C6" s="401"/>
      <c r="D6" s="401"/>
      <c r="E6" s="401"/>
      <c r="F6" s="402"/>
    </row>
    <row r="7" spans="1:11" s="4" customFormat="1" ht="30" customHeight="1" thickBot="1">
      <c r="A7" s="15" t="s">
        <v>1</v>
      </c>
      <c r="B7" s="16" t="s">
        <v>3</v>
      </c>
      <c r="C7" s="17" t="s">
        <v>21</v>
      </c>
      <c r="D7" s="24" t="s">
        <v>5</v>
      </c>
      <c r="E7" s="25" t="s">
        <v>6</v>
      </c>
      <c r="F7" s="26" t="s">
        <v>7</v>
      </c>
      <c r="G7" s="47"/>
      <c r="H7" s="47"/>
      <c r="I7" s="47"/>
      <c r="J7" s="47"/>
      <c r="K7" s="47"/>
    </row>
    <row r="8" spans="1:6" ht="30" customHeight="1" thickBot="1">
      <c r="A8" s="46">
        <v>6</v>
      </c>
      <c r="B8" s="46" t="s">
        <v>27</v>
      </c>
      <c r="C8" s="403"/>
      <c r="D8" s="404"/>
      <c r="E8" s="404"/>
      <c r="F8" s="405"/>
    </row>
    <row r="9" spans="1:6" ht="12.75">
      <c r="A9" s="179" t="s">
        <v>73</v>
      </c>
      <c r="B9" s="189" t="s">
        <v>164</v>
      </c>
      <c r="C9" s="170" t="s">
        <v>8</v>
      </c>
      <c r="D9" s="171">
        <v>549.18</v>
      </c>
      <c r="E9" s="226"/>
      <c r="F9" s="212"/>
    </row>
    <row r="10" spans="1:8" ht="12.75">
      <c r="A10" s="181" t="s">
        <v>74</v>
      </c>
      <c r="B10" s="182" t="s">
        <v>165</v>
      </c>
      <c r="C10" s="135" t="s">
        <v>8</v>
      </c>
      <c r="D10" s="173">
        <v>992.4</v>
      </c>
      <c r="E10" s="227"/>
      <c r="F10" s="213"/>
      <c r="H10" s="311"/>
    </row>
    <row r="11" spans="1:6" ht="25.5">
      <c r="A11" s="181" t="s">
        <v>75</v>
      </c>
      <c r="B11" s="182" t="s">
        <v>167</v>
      </c>
      <c r="C11" s="135" t="s">
        <v>8</v>
      </c>
      <c r="D11" s="173">
        <v>282.75</v>
      </c>
      <c r="E11" s="227"/>
      <c r="F11" s="213"/>
    </row>
    <row r="12" spans="1:8" ht="12.75">
      <c r="A12" s="181" t="s">
        <v>76</v>
      </c>
      <c r="B12" s="182" t="s">
        <v>169</v>
      </c>
      <c r="C12" s="135" t="s">
        <v>8</v>
      </c>
      <c r="D12" s="173">
        <v>992.4</v>
      </c>
      <c r="E12" s="227"/>
      <c r="F12" s="213"/>
      <c r="H12" s="311"/>
    </row>
    <row r="13" spans="1:6" ht="12.75">
      <c r="A13" s="181" t="s">
        <v>77</v>
      </c>
      <c r="B13" s="182" t="s">
        <v>171</v>
      </c>
      <c r="C13" s="135" t="s">
        <v>8</v>
      </c>
      <c r="D13" s="173">
        <v>549.18</v>
      </c>
      <c r="E13" s="227"/>
      <c r="F13" s="213"/>
    </row>
    <row r="14" spans="1:10" ht="25.5">
      <c r="A14" s="181" t="s">
        <v>78</v>
      </c>
      <c r="B14" s="182" t="s">
        <v>173</v>
      </c>
      <c r="C14" s="135" t="s">
        <v>8</v>
      </c>
      <c r="D14" s="173">
        <v>132.57</v>
      </c>
      <c r="E14" s="227"/>
      <c r="F14" s="213"/>
      <c r="H14" s="51"/>
      <c r="I14" s="51"/>
      <c r="J14" s="51"/>
    </row>
    <row r="15" spans="1:8" ht="25.5">
      <c r="A15" s="181" t="s">
        <v>130</v>
      </c>
      <c r="B15" s="182" t="s">
        <v>175</v>
      </c>
      <c r="C15" s="135" t="s">
        <v>8</v>
      </c>
      <c r="D15" s="173">
        <v>347.1</v>
      </c>
      <c r="E15" s="227"/>
      <c r="F15" s="213"/>
      <c r="H15" s="311"/>
    </row>
    <row r="16" spans="1:6" ht="25.5">
      <c r="A16" s="181" t="s">
        <v>131</v>
      </c>
      <c r="B16" s="182" t="s">
        <v>177</v>
      </c>
      <c r="C16" s="135" t="s">
        <v>8</v>
      </c>
      <c r="D16" s="173">
        <v>455.5</v>
      </c>
      <c r="E16" s="227"/>
      <c r="F16" s="213"/>
    </row>
    <row r="17" spans="1:6" ht="25.5">
      <c r="A17" s="181" t="s">
        <v>132</v>
      </c>
      <c r="B17" s="182" t="s">
        <v>178</v>
      </c>
      <c r="C17" s="135" t="s">
        <v>8</v>
      </c>
      <c r="D17" s="173">
        <v>495.12</v>
      </c>
      <c r="E17" s="227"/>
      <c r="F17" s="213"/>
    </row>
    <row r="18" spans="1:6" ht="25.5">
      <c r="A18" s="181" t="s">
        <v>133</v>
      </c>
      <c r="B18" s="182" t="s">
        <v>179</v>
      </c>
      <c r="C18" s="135" t="s">
        <v>8</v>
      </c>
      <c r="D18" s="173">
        <v>620.1</v>
      </c>
      <c r="E18" s="227"/>
      <c r="F18" s="213"/>
    </row>
    <row r="19" spans="1:6" ht="25.5">
      <c r="A19" s="181" t="s">
        <v>134</v>
      </c>
      <c r="B19" s="182" t="s">
        <v>180</v>
      </c>
      <c r="C19" s="135" t="s">
        <v>8</v>
      </c>
      <c r="D19" s="173">
        <v>487.8</v>
      </c>
      <c r="E19" s="227"/>
      <c r="F19" s="213"/>
    </row>
    <row r="20" spans="1:6" ht="30" customHeight="1">
      <c r="A20" s="181" t="s">
        <v>135</v>
      </c>
      <c r="B20" s="182" t="s">
        <v>181</v>
      </c>
      <c r="C20" s="135" t="s">
        <v>8</v>
      </c>
      <c r="D20" s="173">
        <v>86.5</v>
      </c>
      <c r="E20" s="227"/>
      <c r="F20" s="213"/>
    </row>
    <row r="21" spans="1:6" ht="38.25">
      <c r="A21" s="181" t="s">
        <v>136</v>
      </c>
      <c r="B21" s="182" t="s">
        <v>182</v>
      </c>
      <c r="C21" s="135" t="s">
        <v>28</v>
      </c>
      <c r="D21" s="173">
        <v>149</v>
      </c>
      <c r="E21" s="227"/>
      <c r="F21" s="213"/>
    </row>
    <row r="22" spans="1:6" ht="51">
      <c r="A22" s="181" t="s">
        <v>137</v>
      </c>
      <c r="B22" s="182" t="s">
        <v>183</v>
      </c>
      <c r="C22" s="135" t="s">
        <v>8</v>
      </c>
      <c r="D22" s="173">
        <v>146.25</v>
      </c>
      <c r="E22" s="227"/>
      <c r="F22" s="213"/>
    </row>
    <row r="23" spans="1:11" ht="38.25">
      <c r="A23" s="181" t="s">
        <v>138</v>
      </c>
      <c r="B23" s="182" t="s">
        <v>184</v>
      </c>
      <c r="C23" s="135" t="s">
        <v>8</v>
      </c>
      <c r="D23" s="173">
        <v>136.5</v>
      </c>
      <c r="E23" s="227"/>
      <c r="F23" s="213"/>
      <c r="G23" s="51"/>
      <c r="H23" s="51"/>
      <c r="I23" s="51"/>
      <c r="J23" s="51"/>
      <c r="K23" s="51"/>
    </row>
    <row r="24" spans="1:11" ht="89.25">
      <c r="A24" s="308" t="s">
        <v>139</v>
      </c>
      <c r="B24" s="125" t="s">
        <v>764</v>
      </c>
      <c r="C24" s="160" t="s">
        <v>8</v>
      </c>
      <c r="D24" s="173">
        <v>2030.95</v>
      </c>
      <c r="E24" s="227"/>
      <c r="F24" s="213"/>
      <c r="G24" s="126"/>
      <c r="H24" s="312"/>
      <c r="K24" s="51"/>
    </row>
    <row r="25" spans="1:11" ht="76.5">
      <c r="A25" s="308" t="s">
        <v>140</v>
      </c>
      <c r="B25" s="125" t="s">
        <v>772</v>
      </c>
      <c r="C25" s="160" t="s">
        <v>8</v>
      </c>
      <c r="D25" s="173">
        <v>2030.95</v>
      </c>
      <c r="E25" s="227"/>
      <c r="F25" s="213"/>
      <c r="G25" s="51"/>
      <c r="H25" s="311"/>
      <c r="J25" s="288"/>
      <c r="K25" s="51"/>
    </row>
    <row r="26" spans="1:11" ht="51">
      <c r="A26" s="308" t="s">
        <v>141</v>
      </c>
      <c r="B26" s="182" t="s">
        <v>364</v>
      </c>
      <c r="C26" s="135" t="s">
        <v>8</v>
      </c>
      <c r="D26" s="173">
        <v>189.95</v>
      </c>
      <c r="E26" s="227"/>
      <c r="F26" s="213"/>
      <c r="G26" s="51"/>
      <c r="H26" s="312"/>
      <c r="I26" s="51"/>
      <c r="J26" s="51"/>
      <c r="K26" s="51"/>
    </row>
    <row r="27" spans="1:11" ht="51">
      <c r="A27" s="308" t="s">
        <v>142</v>
      </c>
      <c r="B27" s="182" t="s">
        <v>363</v>
      </c>
      <c r="C27" s="135" t="s">
        <v>8</v>
      </c>
      <c r="D27" s="173">
        <v>84.93</v>
      </c>
      <c r="E27" s="227"/>
      <c r="F27" s="213"/>
      <c r="G27" s="51"/>
      <c r="H27" s="312"/>
      <c r="I27" s="51"/>
      <c r="J27" s="51"/>
      <c r="K27" s="51"/>
    </row>
    <row r="28" spans="1:11" ht="38.25">
      <c r="A28" s="308" t="s">
        <v>143</v>
      </c>
      <c r="B28" s="182" t="s">
        <v>365</v>
      </c>
      <c r="C28" s="135" t="s">
        <v>8</v>
      </c>
      <c r="D28" s="173">
        <v>107.42</v>
      </c>
      <c r="E28" s="227"/>
      <c r="F28" s="213"/>
      <c r="G28" s="51"/>
      <c r="H28" s="51"/>
      <c r="I28" s="51"/>
      <c r="J28" s="51"/>
      <c r="K28" s="51"/>
    </row>
    <row r="29" spans="1:11" ht="51.75" thickBot="1">
      <c r="A29" s="340" t="s">
        <v>655</v>
      </c>
      <c r="B29" s="191" t="s">
        <v>765</v>
      </c>
      <c r="C29" s="192" t="s">
        <v>28</v>
      </c>
      <c r="D29" s="193">
        <v>185</v>
      </c>
      <c r="E29" s="283"/>
      <c r="F29" s="269"/>
      <c r="G29" s="51"/>
      <c r="H29" s="51"/>
      <c r="I29" s="51"/>
      <c r="J29" s="51"/>
      <c r="K29" s="51"/>
    </row>
    <row r="30" spans="1:6" ht="30" customHeight="1" thickBot="1">
      <c r="A30" s="242"/>
      <c r="B30" s="243"/>
      <c r="C30" s="244"/>
      <c r="D30" s="245"/>
      <c r="E30" s="246"/>
      <c r="F30" s="247"/>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N22"/>
  <sheetViews>
    <sheetView zoomScalePageLayoutView="0" workbookViewId="0" topLeftCell="A1">
      <selection activeCell="K22" sqref="K22"/>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11" s="8" customFormat="1" ht="19.5" customHeight="1">
      <c r="A4" s="369" t="s">
        <v>24</v>
      </c>
      <c r="B4" s="370"/>
      <c r="C4" s="370"/>
      <c r="D4" s="370"/>
      <c r="E4" s="370"/>
      <c r="F4" s="371"/>
      <c r="G4" s="235"/>
      <c r="H4" s="235"/>
      <c r="I4" s="235"/>
      <c r="J4" s="235"/>
      <c r="K4" s="235"/>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0" s="4" customFormat="1" ht="30" customHeight="1" thickBot="1">
      <c r="A7" s="15" t="s">
        <v>1</v>
      </c>
      <c r="B7" s="16" t="s">
        <v>3</v>
      </c>
      <c r="C7" s="17" t="s">
        <v>21</v>
      </c>
      <c r="D7" s="24" t="s">
        <v>5</v>
      </c>
      <c r="E7" s="25" t="s">
        <v>6</v>
      </c>
      <c r="F7" s="26" t="s">
        <v>7</v>
      </c>
      <c r="G7" s="47"/>
      <c r="H7" s="47"/>
      <c r="I7" s="47"/>
      <c r="J7" s="47"/>
    </row>
    <row r="8" spans="1:14" ht="30" customHeight="1" thickBot="1">
      <c r="A8" s="46">
        <v>8</v>
      </c>
      <c r="B8" s="46" t="s">
        <v>33</v>
      </c>
      <c r="C8" s="403"/>
      <c r="D8" s="404"/>
      <c r="E8" s="404"/>
      <c r="F8" s="405"/>
      <c r="I8" s="164"/>
      <c r="J8" s="164"/>
      <c r="K8" s="164"/>
      <c r="L8" s="164"/>
      <c r="M8" s="164"/>
      <c r="N8" s="164"/>
    </row>
    <row r="9" spans="1:14" ht="12.75">
      <c r="A9" s="179" t="s">
        <v>79</v>
      </c>
      <c r="B9" s="211" t="s">
        <v>659</v>
      </c>
      <c r="C9" s="284" t="s">
        <v>26</v>
      </c>
      <c r="D9" s="171">
        <v>2894.7</v>
      </c>
      <c r="E9" s="290"/>
      <c r="F9" s="212"/>
      <c r="G9" s="51"/>
      <c r="H9" s="163"/>
      <c r="I9" s="164"/>
      <c r="J9" s="285"/>
      <c r="K9" s="286"/>
      <c r="L9" s="260"/>
      <c r="M9" s="287"/>
      <c r="N9" s="289"/>
    </row>
    <row r="10" spans="1:14" ht="12.75">
      <c r="A10" s="181" t="s">
        <v>80</v>
      </c>
      <c r="B10" s="125" t="s">
        <v>660</v>
      </c>
      <c r="C10" s="232" t="s">
        <v>26</v>
      </c>
      <c r="D10" s="173">
        <v>515.55</v>
      </c>
      <c r="E10" s="229"/>
      <c r="F10" s="213"/>
      <c r="H10" s="163"/>
      <c r="I10" s="164"/>
      <c r="J10" s="285"/>
      <c r="K10" s="286"/>
      <c r="L10" s="260"/>
      <c r="M10" s="287"/>
      <c r="N10" s="289"/>
    </row>
    <row r="11" spans="1:14" ht="12.75">
      <c r="A11" s="181" t="s">
        <v>166</v>
      </c>
      <c r="B11" s="125" t="s">
        <v>661</v>
      </c>
      <c r="C11" s="232" t="s">
        <v>26</v>
      </c>
      <c r="D11" s="173">
        <v>4501.6</v>
      </c>
      <c r="E11" s="229"/>
      <c r="F11" s="213"/>
      <c r="H11" s="163"/>
      <c r="I11" s="164"/>
      <c r="J11" s="285"/>
      <c r="K11" s="286"/>
      <c r="L11" s="260"/>
      <c r="M11" s="287"/>
      <c r="N11" s="289"/>
    </row>
    <row r="12" spans="1:14" ht="12.75">
      <c r="A12" s="181" t="s">
        <v>168</v>
      </c>
      <c r="B12" s="125" t="s">
        <v>662</v>
      </c>
      <c r="C12" s="232" t="s">
        <v>26</v>
      </c>
      <c r="D12" s="173">
        <v>334.8</v>
      </c>
      <c r="E12" s="229"/>
      <c r="F12" s="213"/>
      <c r="H12" s="163"/>
      <c r="I12" s="164"/>
      <c r="J12" s="285"/>
      <c r="K12" s="286"/>
      <c r="L12" s="260"/>
      <c r="M12" s="287"/>
      <c r="N12" s="289"/>
    </row>
    <row r="13" spans="1:14" ht="12.75">
      <c r="A13" s="181" t="s">
        <v>170</v>
      </c>
      <c r="B13" s="125" t="s">
        <v>663</v>
      </c>
      <c r="C13" s="232" t="s">
        <v>26</v>
      </c>
      <c r="D13" s="173">
        <v>245</v>
      </c>
      <c r="E13" s="229"/>
      <c r="F13" s="213"/>
      <c r="H13" s="163"/>
      <c r="I13" s="164"/>
      <c r="J13" s="285"/>
      <c r="K13" s="286"/>
      <c r="L13" s="260"/>
      <c r="M13" s="287"/>
      <c r="N13" s="289"/>
    </row>
    <row r="14" spans="1:14" ht="12.75">
      <c r="A14" s="181" t="s">
        <v>172</v>
      </c>
      <c r="B14" s="125" t="s">
        <v>668</v>
      </c>
      <c r="C14" s="232" t="s">
        <v>26</v>
      </c>
      <c r="D14" s="173">
        <f>51.3+54.9</f>
        <v>106.19999999999999</v>
      </c>
      <c r="E14" s="229"/>
      <c r="F14" s="213"/>
      <c r="H14" s="163"/>
      <c r="I14" s="164"/>
      <c r="J14" s="285"/>
      <c r="K14" s="286"/>
      <c r="L14" s="260"/>
      <c r="M14" s="287"/>
      <c r="N14" s="289"/>
    </row>
    <row r="15" spans="1:12" ht="76.5">
      <c r="A15" s="181" t="s">
        <v>174</v>
      </c>
      <c r="B15" s="125" t="s">
        <v>186</v>
      </c>
      <c r="C15" s="160" t="s">
        <v>8</v>
      </c>
      <c r="D15" s="176">
        <v>60</v>
      </c>
      <c r="E15" s="229"/>
      <c r="F15" s="213"/>
      <c r="H15" s="163"/>
      <c r="L15" s="288"/>
    </row>
    <row r="16" spans="1:6" ht="51">
      <c r="A16" s="181" t="s">
        <v>176</v>
      </c>
      <c r="B16" s="125" t="s">
        <v>713</v>
      </c>
      <c r="C16" s="160" t="s">
        <v>8</v>
      </c>
      <c r="D16" s="173">
        <v>432</v>
      </c>
      <c r="E16" s="229"/>
      <c r="F16" s="213"/>
    </row>
    <row r="17" spans="1:13" ht="51">
      <c r="A17" s="181" t="s">
        <v>664</v>
      </c>
      <c r="B17" s="125" t="s">
        <v>712</v>
      </c>
      <c r="C17" s="160" t="s">
        <v>8</v>
      </c>
      <c r="D17" s="173">
        <v>35</v>
      </c>
      <c r="E17" s="229"/>
      <c r="F17" s="213"/>
      <c r="G17" s="51"/>
      <c r="H17" s="51"/>
      <c r="I17" s="51"/>
      <c r="J17" s="51"/>
      <c r="K17" s="51"/>
      <c r="L17" s="51"/>
      <c r="M17" s="51"/>
    </row>
    <row r="18" spans="1:6" ht="30" customHeight="1">
      <c r="A18" s="181" t="s">
        <v>665</v>
      </c>
      <c r="B18" s="159" t="s">
        <v>187</v>
      </c>
      <c r="C18" s="160" t="s">
        <v>8</v>
      </c>
      <c r="D18" s="173">
        <v>36.1</v>
      </c>
      <c r="E18" s="229"/>
      <c r="F18" s="213"/>
    </row>
    <row r="19" spans="1:6" ht="12.75">
      <c r="A19" s="181" t="s">
        <v>666</v>
      </c>
      <c r="B19" s="159" t="s">
        <v>188</v>
      </c>
      <c r="C19" s="160" t="s">
        <v>8</v>
      </c>
      <c r="D19" s="173">
        <v>13</v>
      </c>
      <c r="E19" s="229"/>
      <c r="F19" s="213"/>
    </row>
    <row r="20" spans="1:6" ht="12.75">
      <c r="A20" s="181" t="s">
        <v>667</v>
      </c>
      <c r="B20" s="159" t="s">
        <v>189</v>
      </c>
      <c r="C20" s="232" t="s">
        <v>28</v>
      </c>
      <c r="D20" s="173">
        <v>98</v>
      </c>
      <c r="E20" s="229"/>
      <c r="F20" s="213"/>
    </row>
    <row r="21" spans="1:6" ht="77.25" thickBot="1">
      <c r="A21" s="190" t="s">
        <v>770</v>
      </c>
      <c r="B21" s="341" t="s">
        <v>771</v>
      </c>
      <c r="C21" s="342" t="s">
        <v>8</v>
      </c>
      <c r="D21" s="193">
        <v>8</v>
      </c>
      <c r="E21" s="343"/>
      <c r="F21" s="269"/>
    </row>
    <row r="22" spans="1:6" ht="30" customHeight="1" thickBot="1">
      <c r="A22" s="236"/>
      <c r="B22" s="237"/>
      <c r="C22" s="238"/>
      <c r="D22" s="239"/>
      <c r="E22" s="240"/>
      <c r="F22" s="241"/>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J11"/>
  <sheetViews>
    <sheetView zoomScalePageLayoutView="0" workbookViewId="0" topLeftCell="A1">
      <selection activeCell="I7" sqref="I7"/>
    </sheetView>
  </sheetViews>
  <sheetFormatPr defaultColWidth="9.140625" defaultRowHeight="12.75"/>
  <cols>
    <col min="1" max="1" width="10.7109375" style="44" customWidth="1"/>
    <col min="2" max="2" width="60.7109375" style="5" customWidth="1"/>
    <col min="3" max="4" width="10.7109375" style="6" customWidth="1"/>
    <col min="5" max="5" width="15.7109375" style="3" customWidth="1"/>
    <col min="6" max="6" width="15.7109375" style="6" customWidth="1"/>
  </cols>
  <sheetData>
    <row r="1" spans="1:6" s="8" customFormat="1" ht="19.5" customHeight="1">
      <c r="A1" s="378"/>
      <c r="B1" s="379"/>
      <c r="C1" s="379"/>
      <c r="D1" s="379"/>
      <c r="E1" s="379"/>
      <c r="F1" s="380"/>
    </row>
    <row r="2" spans="1:6" s="8" customFormat="1" ht="19.5" customHeight="1">
      <c r="A2" s="398" t="s">
        <v>769</v>
      </c>
      <c r="B2" s="399"/>
      <c r="C2" s="399"/>
      <c r="D2" s="399"/>
      <c r="E2" s="399"/>
      <c r="F2" s="400"/>
    </row>
    <row r="3" spans="1:6" s="8" customFormat="1" ht="19.5" customHeight="1">
      <c r="A3" s="398" t="s">
        <v>2</v>
      </c>
      <c r="B3" s="399"/>
      <c r="C3" s="399"/>
      <c r="D3" s="399"/>
      <c r="E3" s="399"/>
      <c r="F3" s="400"/>
    </row>
    <row r="4" spans="1:6" s="8" customFormat="1" ht="19.5" customHeight="1">
      <c r="A4" s="369" t="s">
        <v>24</v>
      </c>
      <c r="B4" s="370"/>
      <c r="C4" s="370"/>
      <c r="D4" s="370"/>
      <c r="E4" s="370"/>
      <c r="F4" s="371"/>
    </row>
    <row r="5" spans="1:6" s="8" customFormat="1" ht="19.5" customHeight="1">
      <c r="A5" s="372" t="s">
        <v>745</v>
      </c>
      <c r="B5" s="373"/>
      <c r="C5" s="373"/>
      <c r="D5" s="373"/>
      <c r="E5" s="373"/>
      <c r="F5" s="374"/>
    </row>
    <row r="6" spans="1:6" s="9" customFormat="1" ht="19.5" customHeight="1" thickBot="1">
      <c r="A6" s="375" t="s">
        <v>47</v>
      </c>
      <c r="B6" s="401"/>
      <c r="C6" s="401"/>
      <c r="D6" s="401"/>
      <c r="E6" s="401"/>
      <c r="F6" s="402"/>
    </row>
    <row r="7" spans="1:10" s="4" customFormat="1" ht="30" customHeight="1" thickBot="1">
      <c r="A7" s="15" t="s">
        <v>1</v>
      </c>
      <c r="B7" s="16" t="s">
        <v>3</v>
      </c>
      <c r="C7" s="17" t="s">
        <v>21</v>
      </c>
      <c r="D7" s="24" t="s">
        <v>5</v>
      </c>
      <c r="E7" s="25" t="s">
        <v>6</v>
      </c>
      <c r="F7" s="26" t="s">
        <v>7</v>
      </c>
      <c r="G7" s="47"/>
      <c r="H7" s="47"/>
      <c r="I7" s="47"/>
      <c r="J7" s="47"/>
    </row>
    <row r="8" spans="1:6" ht="30" customHeight="1" thickBot="1">
      <c r="A8" s="46">
        <v>7</v>
      </c>
      <c r="B8" s="46" t="s">
        <v>32</v>
      </c>
      <c r="C8" s="403"/>
      <c r="D8" s="404"/>
      <c r="E8" s="404"/>
      <c r="F8" s="405"/>
    </row>
    <row r="9" spans="1:8" ht="12.75">
      <c r="A9" s="179" t="s">
        <v>71</v>
      </c>
      <c r="B9" s="189" t="s">
        <v>347</v>
      </c>
      <c r="C9" s="170" t="s">
        <v>8</v>
      </c>
      <c r="D9" s="171">
        <v>54.2</v>
      </c>
      <c r="E9" s="180"/>
      <c r="F9" s="212"/>
      <c r="H9" s="51"/>
    </row>
    <row r="10" spans="1:7" ht="39" thickBot="1">
      <c r="A10" s="190" t="s">
        <v>72</v>
      </c>
      <c r="B10" s="191" t="s">
        <v>185</v>
      </c>
      <c r="C10" s="192" t="s">
        <v>8</v>
      </c>
      <c r="D10" s="193">
        <v>22.68</v>
      </c>
      <c r="E10" s="178"/>
      <c r="F10" s="269"/>
      <c r="G10" s="163"/>
    </row>
    <row r="11" spans="1:6" ht="30" customHeight="1" thickBot="1">
      <c r="A11" s="242"/>
      <c r="B11" s="243"/>
      <c r="C11" s="244"/>
      <c r="D11" s="245"/>
      <c r="E11" s="246"/>
      <c r="F11" s="247"/>
    </row>
  </sheetData>
  <sheetProtection selectLockedCells="1" selectUnlockedCells="1"/>
  <mergeCells count="7">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2018-09-24T14:39:56Z</cp:lastPrinted>
  <dcterms:created xsi:type="dcterms:W3CDTF">2009-10-09T18:36:29Z</dcterms:created>
  <dcterms:modified xsi:type="dcterms:W3CDTF">2018-09-24T16:40:51Z</dcterms:modified>
  <cp:category/>
  <cp:version/>
  <cp:contentType/>
  <cp:contentStatus/>
</cp:coreProperties>
</file>