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480" windowHeight="7470" tabRatio="935" firstSheet="3" activeTab="14"/>
  </bookViews>
  <sheets>
    <sheet name="GERAL" sheetId="1" r:id="rId1"/>
    <sheet name="1-GERENCIAMENTO" sheetId="2" r:id="rId2"/>
    <sheet name="2-SERVIÇOS PRELIMINARES" sheetId="3" r:id="rId3"/>
    <sheet name="3-INFRA-ESTRUTURA " sheetId="4" r:id="rId4"/>
    <sheet name="4-SUPERESTRUTURA" sheetId="5" r:id="rId5"/>
    <sheet name="5-ALVENARIA" sheetId="6" r:id="rId6"/>
    <sheet name="6-ESQUADRIAS" sheetId="7" r:id="rId7"/>
    <sheet name="7-VIDROS" sheetId="8" r:id="rId8"/>
    <sheet name="8-COBERTURA" sheetId="9" r:id="rId9"/>
    <sheet name="9-REVESTIMENTO" sheetId="10" r:id="rId10"/>
    <sheet name="10-PINTURA " sheetId="11" r:id="rId11"/>
    <sheet name="11-SERVIÇOS COMPLEMENTARES" sheetId="12" r:id="rId12"/>
    <sheet name="12-INSTALAÇÕES ELÉTRICAS" sheetId="13" r:id="rId13"/>
    <sheet name="13-INSTALAÇÕES HIDROSSANITÁRIAS" sheetId="14" r:id="rId14"/>
    <sheet name="14-DIVISAS" sheetId="15" r:id="rId15"/>
    <sheet name="CRONOGRAMA" sheetId="16" r:id="rId16"/>
  </sheets>
  <externalReferences>
    <externalReference r:id="rId19"/>
    <externalReference r:id="rId20"/>
  </externalReferences>
  <definedNames>
    <definedName name="__1Excel_BuiltIn_Print_Area_2_1" localSheetId="10">#REF!</definedName>
    <definedName name="__1Excel_BuiltIn_Print_Area_2_1" localSheetId="12">#REF!</definedName>
    <definedName name="__1Excel_BuiltIn_Print_Area_2_1" localSheetId="13">#REF!</definedName>
    <definedName name="__1Excel_BuiltIn_Print_Area_2_1" localSheetId="4">#REF!</definedName>
    <definedName name="__1Excel_BuiltIn_Print_Area_2_1" localSheetId="5">#REF!</definedName>
    <definedName name="__1Excel_BuiltIn_Print_Area_2_1" localSheetId="6">#REF!</definedName>
    <definedName name="__1Excel_BuiltIn_Print_Area_2_1" localSheetId="8">#REF!</definedName>
    <definedName name="__1Excel_BuiltIn_Print_Area_2_1" localSheetId="9">#REF!</definedName>
    <definedName name="__1Excel_BuiltIn_Print_Area_2_1">#REF!</definedName>
    <definedName name="_1Excel_BuiltIn_Print_Area_2_1" localSheetId="10">#REF!</definedName>
    <definedName name="_1Excel_BuiltIn_Print_Area_2_1" localSheetId="12">#REF!</definedName>
    <definedName name="_1Excel_BuiltIn_Print_Area_2_1" localSheetId="13">#REF!</definedName>
    <definedName name="_1Excel_BuiltIn_Print_Area_2_1" localSheetId="4">#REF!</definedName>
    <definedName name="_1Excel_BuiltIn_Print_Area_2_1" localSheetId="5">#REF!</definedName>
    <definedName name="_1Excel_BuiltIn_Print_Area_2_1" localSheetId="6">#REF!</definedName>
    <definedName name="_1Excel_BuiltIn_Print_Area_2_1" localSheetId="8">#REF!</definedName>
    <definedName name="_1Excel_BuiltIn_Print_Area_2_1" localSheetId="9">#REF!</definedName>
    <definedName name="_1Excel_BuiltIn_Print_Area_2_1">#REF!</definedName>
    <definedName name="A1XA5" localSheetId="12">'[1]5-ESQUADRIAS'!#REF!</definedName>
    <definedName name="A1XA5" localSheetId="13">'[1]5-ESQUADRIAS'!#REF!</definedName>
    <definedName name="A1XA5" localSheetId="4">'[1]5-ESQUADRIAS'!#REF!</definedName>
    <definedName name="A1XA5" localSheetId="5">'[1]5-ESQUADRIAS'!#REF!</definedName>
    <definedName name="A1XA5" localSheetId="6">'[1]5-ESQUADRIAS'!#REF!</definedName>
    <definedName name="A1XA5" localSheetId="8">'[1]5-ESQUADRIAS'!#REF!</definedName>
    <definedName name="A1XA5" localSheetId="9">'[1]5-ESQUADRIAS'!#REF!</definedName>
    <definedName name="A1XA5">'[1]5-ESQUADRIAS'!#REF!</definedName>
    <definedName name="Excel_BuiltIn_Print_Area_6" localSheetId="12">#REF!</definedName>
    <definedName name="Excel_BuiltIn_Print_Area_6" localSheetId="1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8">#REF!</definedName>
    <definedName name="Excel_BuiltIn_Print_Area_6" localSheetId="9">#REF!</definedName>
    <definedName name="Excel_BuiltIn_Print_Area_6">#REF!</definedName>
    <definedName name="Excel_BuiltIn_Print_Titles_10" localSheetId="12">#REF!</definedName>
    <definedName name="Excel_BuiltIn_Print_Titles_10" localSheetId="13">#REF!</definedName>
    <definedName name="Excel_BuiltIn_Print_Titles_10" localSheetId="4">#REF!</definedName>
    <definedName name="Excel_BuiltIn_Print_Titles_10" localSheetId="5">#REF!</definedName>
    <definedName name="Excel_BuiltIn_Print_Titles_10" localSheetId="6">#REF!</definedName>
    <definedName name="Excel_BuiltIn_Print_Titles_10" localSheetId="8">#REF!</definedName>
    <definedName name="Excel_BuiltIn_Print_Titles_10" localSheetId="9">#REF!</definedName>
    <definedName name="Excel_BuiltIn_Print_Titles_10">#REF!</definedName>
    <definedName name="Excel_BuiltIn_Print_Titles_3" localSheetId="12">#REF!</definedName>
    <definedName name="Excel_BuiltIn_Print_Titles_3" localSheetId="1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8">#REF!</definedName>
    <definedName name="Excel_BuiltIn_Print_Titles_3" localSheetId="9">#REF!</definedName>
    <definedName name="Excel_BuiltIn_Print_Titles_3">#REF!</definedName>
    <definedName name="Excel_BuiltIn_Print_Titles_4" localSheetId="12">#REF!</definedName>
    <definedName name="Excel_BuiltIn_Print_Titles_4" localSheetId="1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8">#REF!</definedName>
    <definedName name="Excel_BuiltIn_Print_Titles_4" localSheetId="9">#REF!</definedName>
    <definedName name="Excel_BuiltIn_Print_Titles_4">#REF!</definedName>
    <definedName name="Excel_BuiltIn_Print_Titles_5" localSheetId="12">#REF!</definedName>
    <definedName name="Excel_BuiltIn_Print_Titles_5" localSheetId="1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8">#REF!</definedName>
    <definedName name="Excel_BuiltIn_Print_Titles_5" localSheetId="9">#REF!</definedName>
    <definedName name="Excel_BuiltIn_Print_Titles_5">#REF!</definedName>
    <definedName name="Excel_BuiltIn_Print_Titles_6" localSheetId="12">#REF!</definedName>
    <definedName name="Excel_BuiltIn_Print_Titles_6" localSheetId="1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8">#REF!</definedName>
    <definedName name="Excel_BuiltIn_Print_Titles_6" localSheetId="9">#REF!</definedName>
    <definedName name="Excel_BuiltIn_Print_Titles_6">#REF!</definedName>
    <definedName name="Excel_BuiltIn_Print_Titles_7" localSheetId="12">#REF!</definedName>
    <definedName name="Excel_BuiltIn_Print_Titles_7" localSheetId="13">#REF!</definedName>
    <definedName name="Excel_BuiltIn_Print_Titles_7" localSheetId="4">#REF!</definedName>
    <definedName name="Excel_BuiltIn_Print_Titles_7" localSheetId="5">#REF!</definedName>
    <definedName name="Excel_BuiltIn_Print_Titles_7" localSheetId="6">#REF!</definedName>
    <definedName name="Excel_BuiltIn_Print_Titles_7" localSheetId="8">#REF!</definedName>
    <definedName name="Excel_BuiltIn_Print_Titles_7" localSheetId="9">#REF!</definedName>
    <definedName name="Excel_BuiltIn_Print_Titles_7">#REF!</definedName>
    <definedName name="Excel_BuiltIn_Print_Titles_9" localSheetId="12">#REF!</definedName>
    <definedName name="Excel_BuiltIn_Print_Titles_9" localSheetId="13">#REF!</definedName>
    <definedName name="Excel_BuiltIn_Print_Titles_9" localSheetId="4">#REF!</definedName>
    <definedName name="Excel_BuiltIn_Print_Titles_9" localSheetId="5">#REF!</definedName>
    <definedName name="Excel_BuiltIn_Print_Titles_9" localSheetId="6">#REF!</definedName>
    <definedName name="Excel_BuiltIn_Print_Titles_9" localSheetId="8">#REF!</definedName>
    <definedName name="Excel_BuiltIn_Print_Titles_9" localSheetId="9">#REF!</definedName>
    <definedName name="Excel_BuiltIn_Print_Titles_9">#REF!</definedName>
    <definedName name="_xlnm.Print_Titles" localSheetId="10">'10-PINTURA '!$7:$7</definedName>
    <definedName name="_xlnm.Print_Titles" localSheetId="12">'12-INSTALAÇÕES ELÉTRICAS'!$7:$7</definedName>
    <definedName name="_xlnm.Print_Titles" localSheetId="13">'13-INSTALAÇÕES HIDROSSANITÁRIAS'!$7:$7</definedName>
    <definedName name="_xlnm.Print_Titles" localSheetId="1">'1-GERENCIAMENTO'!$1:$7</definedName>
    <definedName name="_xlnm.Print_Titles" localSheetId="2">'2-SERVIÇOS PRELIMINARES'!$1:$7</definedName>
    <definedName name="_xlnm.Print_Titles" localSheetId="3">'3-INFRA-ESTRUTURA '!$7:$7</definedName>
    <definedName name="_xlnm.Print_Titles" localSheetId="4">'4-SUPERESTRUTURA'!$7:$7</definedName>
    <definedName name="_xlnm.Print_Titles" localSheetId="5">'5-ALVENARIA'!$7:$7</definedName>
    <definedName name="_xlnm.Print_Titles" localSheetId="6">'6-ESQUADRIAS'!$7:$7</definedName>
    <definedName name="_xlnm.Print_Titles" localSheetId="8">'8-COBERTURA'!$7:$7</definedName>
    <definedName name="_xlnm.Print_Titles" localSheetId="9">'9-REVESTIMENTO'!$7:$7</definedName>
  </definedNames>
  <calcPr fullCalcOnLoad="1"/>
</workbook>
</file>

<file path=xl/sharedStrings.xml><?xml version="1.0" encoding="utf-8"?>
<sst xmlns="http://schemas.openxmlformats.org/spreadsheetml/2006/main" count="461" uniqueCount="238">
  <si>
    <t>GERENCIAMENTO DE OBRAS</t>
  </si>
  <si>
    <t xml:space="preserve">TOTAL GERAL </t>
  </si>
  <si>
    <t>PINTURA</t>
  </si>
  <si>
    <t xml:space="preserve">               Mão de obra e materiais para execução dos serviços especificados </t>
  </si>
  <si>
    <t>ITEM</t>
  </si>
  <si>
    <t>UNIVERSIDADE FEDERAL DE OURO PRETO - UFOP</t>
  </si>
  <si>
    <t>ESPECIFICAÇÃO</t>
  </si>
  <si>
    <t>UNIT</t>
  </si>
  <si>
    <t>QUANT.</t>
  </si>
  <si>
    <t>PREÇO</t>
  </si>
  <si>
    <t>PREÇO TOTAL</t>
  </si>
  <si>
    <t>1- GERENCIAMENTO DE OBRAS / FISCALIZAÇÃO</t>
  </si>
  <si>
    <t>1.1</t>
  </si>
  <si>
    <t>2.1</t>
  </si>
  <si>
    <t>m²</t>
  </si>
  <si>
    <t>4.1</t>
  </si>
  <si>
    <t>5.1</t>
  </si>
  <si>
    <t>8.1</t>
  </si>
  <si>
    <t>cj</t>
  </si>
  <si>
    <t>Instalação de placas de Obras</t>
  </si>
  <si>
    <t>m³</t>
  </si>
  <si>
    <t>TOTAL</t>
  </si>
  <si>
    <t>2.2</t>
  </si>
  <si>
    <t>2.3</t>
  </si>
  <si>
    <t>2.5</t>
  </si>
  <si>
    <t>m</t>
  </si>
  <si>
    <t>unid.</t>
  </si>
  <si>
    <t>kg</t>
  </si>
  <si>
    <t xml:space="preserve">3- INFRA-ESTRUTURA </t>
  </si>
  <si>
    <t>3.1</t>
  </si>
  <si>
    <t>mês</t>
  </si>
  <si>
    <t>2.4</t>
  </si>
  <si>
    <t>Mobilização e desmobilização de pessoal e equipamentos</t>
  </si>
  <si>
    <t>8.2</t>
  </si>
  <si>
    <t>4.3</t>
  </si>
  <si>
    <t>%</t>
  </si>
  <si>
    <t xml:space="preserve">CRONOGRAMA FÍSICO FINANCEIRO </t>
  </si>
  <si>
    <t>UNIVERSIDADE FEDERAL DE OURO PRETO</t>
  </si>
  <si>
    <t>DESCRIÇÃO</t>
  </si>
  <si>
    <t>VALOR</t>
  </si>
  <si>
    <t>MÊS 1</t>
  </si>
  <si>
    <t>MÊS 2</t>
  </si>
  <si>
    <t>MÊS 3</t>
  </si>
  <si>
    <t>MÊS 4</t>
  </si>
  <si>
    <t>TOTAL ACUMULADO</t>
  </si>
  <si>
    <t>INFRA-ESTRUTURA</t>
  </si>
  <si>
    <t>1.2</t>
  </si>
  <si>
    <t>4.2</t>
  </si>
  <si>
    <t>1.3</t>
  </si>
  <si>
    <t>Encarregado Geral de Obras com jornada integral de trabalho</t>
  </si>
  <si>
    <t>Barracão de obra para Refeitório, Almoxarifado e Ferramentaria, piso em madeira de 3A, paredes em compensado 10mm, cobertura em telha fibrocimento 6mm, incluso instalações elétricas, esquadrias com todas as ferragens e pintura em duas demãos de caiação branca.</t>
  </si>
  <si>
    <t>Construção e manutenção de canteiro de obras, com aluguel de conteiner metálico com dimensões de 2,20x6,20x2,50m (LxCxH), com janela e chapa simples, modelo Escritório, incluso transporte, carga e descarga.</t>
  </si>
  <si>
    <t>Construção e manutenção de canteiro de obras, com aluguel de conteiner metálico com dimensões de 2,20x6,20x2,50m (LxCxH), com janela e chapa simples, modelo Sanitário/Vestiário (4 vasos, 1 lavatório, 1 mictório e 4 chuveiros), incluso transporte, carga e descarga.</t>
  </si>
  <si>
    <t>Renan Silva de Oliveira                                                                                                                                                                                                                                                                                                    Divisão de Projetos</t>
  </si>
  <si>
    <t>Arq. Edmundo Dantas Gonçalves
Chefe Divisão de Projetos
PRECAM/UFOP</t>
  </si>
  <si>
    <t>ICEA - GALPÃO</t>
  </si>
  <si>
    <t>LOCAL: ICEA - JOÃO MONLEVADE - MG</t>
  </si>
  <si>
    <t>OBRA/SERVIÇO: GALPÃO</t>
  </si>
  <si>
    <t>Estaca hélice contínua, diâmetro de 40 cm, comprimento total até 15 m, perfuratriz com torque de 170 kn.m</t>
  </si>
  <si>
    <t>3.2</t>
  </si>
  <si>
    <t>3.3</t>
  </si>
  <si>
    <t>3.4</t>
  </si>
  <si>
    <t>3.5</t>
  </si>
  <si>
    <t>3.6</t>
  </si>
  <si>
    <t>3.7</t>
  </si>
  <si>
    <t>3.8</t>
  </si>
  <si>
    <t>3.9</t>
  </si>
  <si>
    <t>3.10</t>
  </si>
  <si>
    <t xml:space="preserve">Técnico em Segurança do Trabalho com jornada integral de trabalho </t>
  </si>
  <si>
    <t>Engenheiro Civil de obra com jornada de trabalho 04 horas/dia</t>
  </si>
  <si>
    <t>Escavação manual, para blocos e vigas.</t>
  </si>
  <si>
    <t>Fornecimento, corte e dobra de aço CA-60, diâmetro de 5,0mm</t>
  </si>
  <si>
    <t>Fornecimento, corte e dobra de aço CA-60, diâmetro de 4,2mm</t>
  </si>
  <si>
    <t>Fornecimento, corte e dobra de aço CA-50, diâmetro de 6,3mm</t>
  </si>
  <si>
    <t>Fornecimento, corte e dobra de aço CA-50, diâmetro de 8,0mm</t>
  </si>
  <si>
    <t>Fornecimento, corte e dobra de aço CA-50, diâmetro de 10,0mm</t>
  </si>
  <si>
    <t>Fornecimento, corte e dobra de aço CA-50, diâmetro de 12,5mm</t>
  </si>
  <si>
    <t>Fornecimento e lançamento de concreto estrutural usinado Fck &gt;= 20 Mpa, brita 1 e módulo de elasticidade conforme NBR 6118</t>
  </si>
  <si>
    <t>Forma tábua para concreto em fundação com reaproveitamento 5x</t>
  </si>
  <si>
    <t>4 - SUPERESTRUTURA</t>
  </si>
  <si>
    <t>4.4</t>
  </si>
  <si>
    <t>4.5</t>
  </si>
  <si>
    <t>4.6</t>
  </si>
  <si>
    <t>COBERTURA</t>
  </si>
  <si>
    <t>SUPERESTRUTURA</t>
  </si>
  <si>
    <t>Telha aço galvalume trapezoidal espessura 0,65mm, incluso içamento e todos os elementos de fixação, para cobertura e platibanda, conforme projeto.</t>
  </si>
  <si>
    <t>Fornecimento e montagem de Pilar perfil laminado W250X32.7, aço ASTM A 572 Grau 50, incluso perfil C 150x60x20x2.00mm, perfil C 100x50x17x2,25mm, com içamento e todos os elementos de fixação conforme projeto.</t>
  </si>
  <si>
    <t>Fornecimento e montagem de elementos tirantes, incluso barra com extremidade rosqueada, chapa 130x70mm, cantoneira abas iguais 76x76x4.76mm, cantoneira abas iguais 38x38x3.17mm, com içamento e todos os elementos de fixação conforme projeto.</t>
  </si>
  <si>
    <t>Fornecimento e montagem de Pilar perfil laminado W410x46.1, aço ASTM A 572 Grau 50, incluso placa de base conectores, chapa 600x150x12.5mm, chapa 377x65x6.35mm, chapa 310x140x8mm, misula W250x32,7, com içamento e todos os elementos de fixação conforme projeto.</t>
  </si>
  <si>
    <t>Fornecimento e montagem de Elementos de contraventamento vertical em cantoneira de abas iguais 63.5x63.5x4.75mm, chapa 252x226mm espessura 8mm, chapa 480x80mm espessura 8mm e chapa 217x164mm espessura 8mm, com içamento e todos os elementos de fixação conforme projeto.</t>
  </si>
  <si>
    <t>Fundo preparador primer a base de epoxi, para estrutura metálica, uma demão, espessura de 25 micra.</t>
  </si>
  <si>
    <t>Lixamento de estrutura metálica</t>
  </si>
  <si>
    <t>Pintura esmalte na cor Vinho Chassis, duas demãos, para superfície metálica</t>
  </si>
  <si>
    <t>Montagem e desmontagem de fôrma para pilares retangulares e vigas.</t>
  </si>
  <si>
    <t>4.7</t>
  </si>
  <si>
    <t>4.8</t>
  </si>
  <si>
    <t>5 - ALVENARIA / VEDAÇÃO / DIVISÓRIA</t>
  </si>
  <si>
    <t>6.1</t>
  </si>
  <si>
    <t>7.1</t>
  </si>
  <si>
    <t>ALVENARIA</t>
  </si>
  <si>
    <t>3.11</t>
  </si>
  <si>
    <t>Rufo em chapa de aço galvanizado, conforme projeto</t>
  </si>
  <si>
    <t>Calha em chapa de aço galvanizado, conforme projeto</t>
  </si>
  <si>
    <t xml:space="preserve">Alvenaria de vedação de blocos vazados de concreto de 14x19x39cm (espessura 14cm) de paredes e argamassa de assentamento com preparo manual. </t>
  </si>
  <si>
    <t>Pintura acrílica duas demãos em paredes, pilares e vigas em concreto.</t>
  </si>
  <si>
    <t>Armação em tela de aço soldada nervurada Q-92, aço CA-60, 4,2mm, malha 15x15cm, incluso traspasse conforme projeto.</t>
  </si>
  <si>
    <t>2.6</t>
  </si>
  <si>
    <t>2.7</t>
  </si>
  <si>
    <t>Fornecimento e instalação de padrão Cemig trifásico com disjuntor  3x60A, ligação provisória</t>
  </si>
  <si>
    <t>Ligação provisória de água e esgoto</t>
  </si>
  <si>
    <t>Caixa de areia 60x60x60cm em alvenaria, tampa em grelha de ferro fundido, incluso escavação, reaterro e bota-fora.</t>
  </si>
  <si>
    <t>INSTALAÇÕES HIDROSSANITÁRIAS</t>
  </si>
  <si>
    <t>Rede pluvial da última caixa de 60x60x60cm até a rede incluindo escavação mecanizada, preparo de fundo de vala e reaterro com compactação mecanizada, tubo PVC, série R, água pluvial, DN 150 mm, incluso conexões.</t>
  </si>
  <si>
    <t>PERÍODO DE EXECUÇÃO (120 dias)</t>
  </si>
  <si>
    <t>INSTALAÇÕES ELÉTRICAS</t>
  </si>
  <si>
    <t>ESQUADRIAS</t>
  </si>
  <si>
    <t>9.1</t>
  </si>
  <si>
    <t>9.2</t>
  </si>
  <si>
    <t>10.1</t>
  </si>
  <si>
    <t>10.2</t>
  </si>
  <si>
    <t>10.3</t>
  </si>
  <si>
    <t>Transporte e montagem de Pilar perfil laminado W410x46.1, (Fornecido pela UFOP), aço ASTM A 572 Grau 50, incluso placa de base conectores, chapa 600x150x12.5mm, chapa 377x65x6.35mm, chapa 310x140x8mm, misula W250x32,7, com içamento e todos os elementos de fixação conforme projeto.</t>
  </si>
  <si>
    <t>Transporte e montagem de Pilar perfil laminado W250x32.7, (Fornecido pela UFOP), aço ASTM A 572 Grau 50, incluso perfil C 150x60x20x2.00mm, perfil C 100x50x17x2,25mm, com içamento e todos os elementos de fixação conforme projeto.</t>
  </si>
  <si>
    <t>4.9</t>
  </si>
  <si>
    <t>REVESTIMENTO</t>
  </si>
  <si>
    <t>Chapisco aplicado em alvenaria com colher de pedreiro argamassa traço 1:3 com preparo manual.</t>
  </si>
  <si>
    <t>Massa única, para recebimento de pintura, em argamassa traço 1:2:8, preparo manual, aplicada manualmente, espessura de 20mm, com execução de taliscas.</t>
  </si>
  <si>
    <t>11.1</t>
  </si>
  <si>
    <t>13.1</t>
  </si>
  <si>
    <t>Padrão CEMIG aéreo tipo D1, demanda até 15 KA, trifásico</t>
  </si>
  <si>
    <t>13.2</t>
  </si>
  <si>
    <t>13.3</t>
  </si>
  <si>
    <t>13.4</t>
  </si>
  <si>
    <t>13.5</t>
  </si>
  <si>
    <t>13.6</t>
  </si>
  <si>
    <t>13.7</t>
  </si>
  <si>
    <t>13.8</t>
  </si>
  <si>
    <t>13.9</t>
  </si>
  <si>
    <t>13.10</t>
  </si>
  <si>
    <t>13.11</t>
  </si>
  <si>
    <t>13.12</t>
  </si>
  <si>
    <t>13.13</t>
  </si>
  <si>
    <t>13.14</t>
  </si>
  <si>
    <t>13.15</t>
  </si>
  <si>
    <t>13.16</t>
  </si>
  <si>
    <t>Interruptor simples 01 tecla, para condulete, completo com placa.</t>
  </si>
  <si>
    <t>Tomada simples padrão brasileiro, para condulete, completo com placa.</t>
  </si>
  <si>
    <t>Tomada dupla padrão brasileiro, para condulete, completo com placa.</t>
  </si>
  <si>
    <t>Cabo de cobre isolado PVC resistente a chama 450/750 V - 6,0 mm²</t>
  </si>
  <si>
    <t>Cabo de cobre isolado PVC resistente a chama 450/750 V - 2,5 mm²</t>
  </si>
  <si>
    <t>Cabo de cobre isolado PVC resistente a chama 450/750 V - 1,5 mm²</t>
  </si>
  <si>
    <t>Disjuntor monopolar de 40A.</t>
  </si>
  <si>
    <t>unid</t>
  </si>
  <si>
    <t>Eletroduto PVC roscável Ø1/2'', incluso conexões e acessórios de fixação.</t>
  </si>
  <si>
    <t>Disjuntor monopolar de 16A.</t>
  </si>
  <si>
    <t>Condulete tipo T em alumínio para eltroduto roscável D=1/2''</t>
  </si>
  <si>
    <t>10.4</t>
  </si>
  <si>
    <t>10.5</t>
  </si>
  <si>
    <t>Tubo de PVC soldável Ø25mm, incluindo conexões.</t>
  </si>
  <si>
    <t>Tubo de PVC esgoto 40mm, incluindo conexões.</t>
  </si>
  <si>
    <t>Tubo de PVC esgoto 100mm, incluindo conexões.</t>
  </si>
  <si>
    <t>Tubo de PVC esgoto 150mm, incluindo conexões.</t>
  </si>
  <si>
    <t xml:space="preserve">Fornecimento e instalação de caixa sifonada PVC 100x100x40mm com grelha redonda cromada  </t>
  </si>
  <si>
    <t>Confecção de caixa de passagem para água potável, em alvenaria de tijolo maciço 40x40x40cm, revestida internamente com barra lisa (cimento e areia, traço 1:4) e=2,0cm, com tampa pré-moldada de concreto e fundo de concreto 15Mpa incluso escavação, reaterro e bota fora.</t>
  </si>
  <si>
    <t>Confecção de caixa de inspeção em alvenaria de tijolo maciço 60x60x60cm, revestida internamente com barra lisa (cimento e areia, traço 1:4) e=2,0cm, com tampa pré-moldada de concreto e fundo de concreto 15Mpa incluso escavação, reaterro e bota fora.</t>
  </si>
  <si>
    <t>Abertura e fechamento rasgo alvenaria para tubos, fechamento com argamassa traço 1:4 (cimento e areia)</t>
  </si>
  <si>
    <t>Escavação manual de valas 50x30cm, para tubulações enterradas</t>
  </si>
  <si>
    <t>Reaterro manual de valas, para tubulações enterradas</t>
  </si>
  <si>
    <t>Carga, transporte e descarga mecânica de material</t>
  </si>
  <si>
    <t>Tubo PVC, série R, água pluvial, DN 100 mm, fornecido e instalado em condutores verticais de águas pluviais, incluso conexões e todos os elementos de fixação.</t>
  </si>
  <si>
    <t>Janela J2 tipo basculante em metalon</t>
  </si>
  <si>
    <t xml:space="preserve">Janela J1, fixa, com tela metálica fio 12 #5mm </t>
  </si>
  <si>
    <t>6.3</t>
  </si>
  <si>
    <t>6.4</t>
  </si>
  <si>
    <t>VIDROS</t>
  </si>
  <si>
    <t>8 - COBERTURA</t>
  </si>
  <si>
    <t>9 - REVESTIMENTO</t>
  </si>
  <si>
    <t>10 - PINTURA</t>
  </si>
  <si>
    <t>Vidro liso incolor 3mm</t>
  </si>
  <si>
    <t>12.1</t>
  </si>
  <si>
    <t>12.2</t>
  </si>
  <si>
    <t>12.3</t>
  </si>
  <si>
    <t>12.4</t>
  </si>
  <si>
    <t>12.5</t>
  </si>
  <si>
    <t>12.6</t>
  </si>
  <si>
    <t>12.7</t>
  </si>
  <si>
    <t>12.8</t>
  </si>
  <si>
    <t>12.9</t>
  </si>
  <si>
    <t>12.10</t>
  </si>
  <si>
    <t>12.11</t>
  </si>
  <si>
    <t>12.12</t>
  </si>
  <si>
    <t>12.13</t>
  </si>
  <si>
    <t>12.14</t>
  </si>
  <si>
    <t>12.15</t>
  </si>
  <si>
    <t>8.3</t>
  </si>
  <si>
    <t>8.4</t>
  </si>
  <si>
    <t>8.5</t>
  </si>
  <si>
    <t>8.6</t>
  </si>
  <si>
    <t>12 - INSTALAÇÕES ELÉTRICAS</t>
  </si>
  <si>
    <t>13 - INSTALAÇÕES HIDROSSANITÁRIAS</t>
  </si>
  <si>
    <t>6- ESQUADRIAS</t>
  </si>
  <si>
    <t>7-VIDROS</t>
  </si>
  <si>
    <t>SERVIÇOS COMPLEMENTARES</t>
  </si>
  <si>
    <t>SERVIÇOS PRELIMINARES</t>
  </si>
  <si>
    <t xml:space="preserve">2 - SERVIÇOS PRELIMINARES </t>
  </si>
  <si>
    <t>11-SERVIÇOS COMPLEMENTARES</t>
  </si>
  <si>
    <t>Bancada em ardósia e=3cm, apoiada em console de metalon</t>
  </si>
  <si>
    <t>Arq. Ivana Perucci
Divisão de Projetos</t>
  </si>
  <si>
    <t>Portas P1, P2 e P3 em chapa galvanizada plana, fornecimento e instalação</t>
  </si>
  <si>
    <t>Concreto cimentado desempenado liso para acabamento, com resistência mínima de 20mpa</t>
  </si>
  <si>
    <t>9.3</t>
  </si>
  <si>
    <t>9.4</t>
  </si>
  <si>
    <t>Piso para calçadas executado sobre lastro de concreto FCK20mpa, com acabamento em massa de cimento e areia fina (1:3) com superfície desempenada.</t>
  </si>
  <si>
    <t>Pintura das esquadrias P1, P2  e P3 com tinta esmalte sintético, duas demãos, na cor da estrutura, Ref. Suvinil, sobre uma demão de fundo anticorrosivo</t>
  </si>
  <si>
    <t>Torneira cromada longa de parede, 1", padrão popular - fornecimento e instalação</t>
  </si>
  <si>
    <t>PLANILHA DE FORMAÇÃO DE PREÇOS</t>
  </si>
  <si>
    <t>Pendente modelo MDW 502 WB com lâmpada fluorescente eletrônica 135W, 220V, ref. Philips ou similar</t>
  </si>
  <si>
    <t>Interruptor simples 03 teclas, para condulete, completo com placa.</t>
  </si>
  <si>
    <t>Quadro de distribuição de energia em chapa metálica, de sobrepor, com porta, para 08 disjuntores termomagnéticos monopolares, com dispositivo para chave geral</t>
  </si>
  <si>
    <t>Tubo de PVC soldável Ø20mm, incluindo conexões.</t>
  </si>
  <si>
    <t>13.17</t>
  </si>
  <si>
    <t>Cuba retangular de embutir de aço inoxidável, 50x40cm, incluso sifão tipo garrafa em metal cromado, ref. Tramontina</t>
  </si>
  <si>
    <t>Disjuntor bipolar de 10A.</t>
  </si>
  <si>
    <t>PLANILHA DE REFERÊNCIA</t>
  </si>
  <si>
    <t>14-DIVISAS</t>
  </si>
  <si>
    <t>14.1</t>
  </si>
  <si>
    <t>Baldrame de concreto para cercamento em tela tipo rolo Fortinet – Belgo</t>
  </si>
  <si>
    <t>14.2</t>
  </si>
  <si>
    <t>Baldrame de concreto para muro de blocos de concreto</t>
  </si>
  <si>
    <t>14.3</t>
  </si>
  <si>
    <t>Blocos de concreto 14x19x39cm para muros de divisa</t>
  </si>
  <si>
    <t>14.4</t>
  </si>
  <si>
    <t>Cercamento em tela tipo rolo de 2500x203cm com malha 5x10cm de fios de aço galvanizado eletrosoldados com diâmetro de 2,5mm revestidos com poliéster na cor Verde. Instalados em postes circulares de aço pintados na cor Verde compatíveis, chumbados sobre baldrame de concreto, com dimensões de (Esticadores Ø63,5mm – alt.220cm) / (Intermediários Ø50,8mm – alt.200cm) / (Escoras Ø38,1mm – alt.200cm)  Ref. Fortinet – Belgo</t>
  </si>
  <si>
    <t>14.5</t>
  </si>
  <si>
    <t>Chapéu de pingadeira pré-moldado de concreto para muro de divisa, dimensões 23x80cm, referência Sopré - fornecimento e instalação</t>
  </si>
  <si>
    <t>DIVISAS</t>
  </si>
  <si>
    <t>Chapisco com massa de areia e cimento 1:3 aplicado sobre peneira para melhor acabamento para muros de divisa</t>
  </si>
  <si>
    <t>9.5</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</si>
</sst>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416]dddd\,\ d&quot; de &quot;mmmm&quot; de &quot;yyyy"/>
    <numFmt numFmtId="173" formatCode="&quot;R$&quot;\ #,##0.00"/>
    <numFmt numFmtId="174" formatCode="0.0%"/>
    <numFmt numFmtId="175" formatCode="_-&quot;R$&quot;\ * #,##0.000_-;\-&quot;R$&quot;\ * #,##0.000_-;_-&quot;R$&quot;\ * &quot;-&quot;???_-;_-@_-"/>
    <numFmt numFmtId="176" formatCode="&quot;Sim&quot;;&quot;Sim&quot;;&quot;Não&quot;"/>
    <numFmt numFmtId="177" formatCode="&quot;Verdadeiro&quot;;&quot;Verdadeiro&quot;;&quot;Falso&quot;"/>
    <numFmt numFmtId="178" formatCode="&quot;Ativado&quot;;&quot;Ativado&quot;;&quot;Desativado&quot;"/>
    <numFmt numFmtId="179" formatCode="[$€-2]\ #,##0.00_);[Red]\([$€-2]\ #,##0.00\)"/>
    <numFmt numFmtId="180" formatCode="_(&quot;R$&quot;* #,##0.00_);_(&quot;R$&quot;* \(#,##0.00\);_(&quot;R$&quot;* &quot;-&quot;??_);_(@_)"/>
    <numFmt numFmtId="181" formatCode="&quot;R$&quot;#,##0.00"/>
    <numFmt numFmtId="182" formatCode="&quot;Ativar&quot;;&quot;Ativar&quot;;&quot;Desativar&quot;"/>
    <numFmt numFmtId="183" formatCode="#,##0.0"/>
    <numFmt numFmtId="184" formatCode="_(&quot;R$&quot;* #,##0.000_);_(&quot;R$&quot;* \(#,##0.000\);_(&quot;R$&quot;* \-??_);_(@_)"/>
    <numFmt numFmtId="185" formatCode="_(&quot;R$&quot;* #,##0.0000_);_(&quot;R$&quot;* \(#,##0.0000\);_(&quot;R$&quot;* \-??_);_(@_)"/>
    <numFmt numFmtId="186" formatCode="_(&quot;R$&quot;* #,##0.00000_);_(&quot;R$&quot;* \(#,##0.00000\);_(&quot;R$&quot;* \-??_);_(@_)"/>
    <numFmt numFmtId="187" formatCode="0.0"/>
    <numFmt numFmtId="188" formatCode="#\,##0."/>
    <numFmt numFmtId="189" formatCode="#.00"/>
    <numFmt numFmtId="190" formatCode="0.000"/>
    <numFmt numFmtId="191" formatCode="#,##0.0000"/>
    <numFmt numFmtId="192" formatCode="_(&quot;$&quot;* #,##0_);_(&quot;$&quot;* \(#,##0\);_(&quot;$&quot;* &quot;-&quot;_);_(@_)"/>
    <numFmt numFmtId="193" formatCode="_(* #,##0_);_(* \(#,##0\);_(* &quot;-&quot;_);_(@_)"/>
    <numFmt numFmtId="194" formatCode="_(&quot;$&quot;* #,##0.00_);_(&quot;$&quot;* \(#,##0.00\);_(&quot;$&quot;* &quot;-&quot;??_);_(@_)"/>
    <numFmt numFmtId="195" formatCode="#,##0.00000"/>
    <numFmt numFmtId="196" formatCode="#,##0.000000"/>
    <numFmt numFmtId="197" formatCode="#,##0.0000000"/>
    <numFmt numFmtId="198" formatCode="_(&quot;R$&quot;* #,##0.000000_);_(&quot;R$&quot;* \(#,##0.000000\);_(&quot;R$&quot;* \-??_);_(@_)"/>
    <numFmt numFmtId="199" formatCode="#,##0.00_ ;[Red]\-#,##0.00\ "/>
  </numFmts>
  <fonts count="4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9"/>
      <name val="Arial"/>
      <family val="2"/>
    </font>
    <font>
      <b/>
      <sz val="11"/>
      <name val="Arial"/>
      <family val="2"/>
    </font>
    <font>
      <b/>
      <sz val="14"/>
      <name val="Arial"/>
      <family val="2"/>
    </font>
    <font>
      <b/>
      <sz val="12"/>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sz val="10"/>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1"/>
      <color theme="1"/>
      <name val="Calibri"/>
      <family val="2"/>
    </font>
    <font>
      <b/>
      <sz val="18"/>
      <color theme="3"/>
      <name val="Cambria"/>
      <family val="2"/>
    </font>
    <font>
      <sz val="10"/>
      <color theme="1"/>
      <name val="Arial"/>
      <family val="2"/>
    </font>
    <font>
      <sz val="10"/>
      <color rgb="FF000000"/>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3499799966812134"/>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bottom style="thin"/>
    </border>
    <border>
      <left style="thin"/>
      <right style="medium"/>
      <top style="medium"/>
      <bottom style="thin"/>
    </border>
    <border>
      <left style="thin"/>
      <right style="medium"/>
      <top/>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thin"/>
      <bottom style="medium"/>
    </border>
    <border>
      <left>
        <color indexed="63"/>
      </left>
      <right style="medium"/>
      <top style="thin"/>
      <bottom style="thin"/>
    </border>
    <border>
      <left style="medium"/>
      <right style="thin"/>
      <top/>
      <bottom style="thin"/>
    </border>
    <border>
      <left style="thin"/>
      <right style="medium"/>
      <top style="thin"/>
      <bottom>
        <color indexed="63"/>
      </botto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border>
    <border>
      <left>
        <color indexed="63"/>
      </left>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border>
    <border>
      <left style="thin"/>
      <right style="medium"/>
      <top style="medium"/>
      <bottom/>
    </border>
    <border>
      <left style="medium"/>
      <right style="thin"/>
      <top>
        <color indexed="63"/>
      </top>
      <bottom>
        <color indexed="63"/>
      </botto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right style="thin"/>
      <top style="medium"/>
      <bottom style="medium"/>
    </border>
    <border>
      <left/>
      <right style="thin"/>
      <top style="medium"/>
      <botto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thin"/>
      <right/>
      <top/>
      <bottom style="thin"/>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68" fontId="0" fillId="0" borderId="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1"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8"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7" fontId="0" fillId="0" borderId="0" applyFill="0" applyBorder="0" applyAlignment="0" applyProtection="0"/>
    <xf numFmtId="167" fontId="0" fillId="0" borderId="0" applyFill="0" applyBorder="0" applyAlignment="0" applyProtection="0"/>
    <xf numFmtId="0" fontId="12" fillId="0" borderId="0" applyNumberFormat="0" applyFill="0" applyBorder="0" applyAlignment="0" applyProtection="0"/>
  </cellStyleXfs>
  <cellXfs count="403">
    <xf numFmtId="0" fontId="0" fillId="0" borderId="0" xfId="0" applyAlignment="1">
      <alignment/>
    </xf>
    <xf numFmtId="0" fontId="0" fillId="0" borderId="0" xfId="321" applyFont="1" applyAlignment="1">
      <alignment vertical="center"/>
      <protection/>
    </xf>
    <xf numFmtId="0" fontId="0" fillId="0" borderId="0" xfId="426">
      <alignment/>
      <protection/>
    </xf>
    <xf numFmtId="4" fontId="19" fillId="0" borderId="0" xfId="426" applyNumberFormat="1" applyFont="1" applyFill="1" applyBorder="1" applyAlignment="1">
      <alignment vertical="center" wrapText="1"/>
      <protection/>
    </xf>
    <xf numFmtId="0" fontId="0" fillId="0" borderId="0" xfId="426" applyFill="1" applyBorder="1">
      <alignment/>
      <protection/>
    </xf>
    <xf numFmtId="4" fontId="0" fillId="0" borderId="0" xfId="426" applyNumberFormat="1">
      <alignment/>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426" applyNumberFormat="1" applyFont="1" applyFill="1" applyBorder="1" applyAlignment="1">
      <alignment horizontal="right" vertical="center" wrapText="1"/>
      <protection/>
    </xf>
    <xf numFmtId="0" fontId="21" fillId="0" borderId="0" xfId="321" applyFont="1" applyAlignment="1" applyProtection="1">
      <alignment vertical="center"/>
      <protection locked="0"/>
    </xf>
    <xf numFmtId="0" fontId="0" fillId="0" borderId="0" xfId="321" applyFont="1" applyAlignment="1" applyProtection="1">
      <alignment vertical="center"/>
      <protection locked="0"/>
    </xf>
    <xf numFmtId="0" fontId="0" fillId="0" borderId="0" xfId="321" applyFont="1" applyFill="1" applyAlignment="1">
      <alignment vertical="center"/>
      <protection/>
    </xf>
    <xf numFmtId="0" fontId="0" fillId="0" borderId="0" xfId="383" applyFont="1" applyAlignment="1">
      <alignment vertical="center"/>
      <protection/>
    </xf>
    <xf numFmtId="0" fontId="0" fillId="0" borderId="0" xfId="393" applyFont="1" applyAlignment="1" applyProtection="1">
      <alignment horizontal="center" vertical="center" wrapText="1"/>
      <protection/>
    </xf>
    <xf numFmtId="0" fontId="28" fillId="0" borderId="0" xfId="393" applyFont="1">
      <alignment/>
      <protection/>
    </xf>
    <xf numFmtId="169" fontId="28" fillId="0" borderId="0" xfId="393" applyNumberFormat="1" applyFont="1">
      <alignment/>
      <protection/>
    </xf>
    <xf numFmtId="0" fontId="19" fillId="13" borderId="10" xfId="0" applyFont="1" applyFill="1" applyBorder="1" applyAlignment="1" applyProtection="1">
      <alignment horizontal="center" vertical="center" wrapText="1"/>
      <protection/>
    </xf>
    <xf numFmtId="0" fontId="19" fillId="13" borderId="11" xfId="0" applyFont="1" applyFill="1" applyBorder="1" applyAlignment="1" applyProtection="1">
      <alignment horizontal="center" vertical="center" wrapText="1"/>
      <protection/>
    </xf>
    <xf numFmtId="0" fontId="19" fillId="13" borderId="12" xfId="0" applyFont="1" applyFill="1" applyBorder="1" applyAlignment="1" applyProtection="1">
      <alignment horizontal="center" vertical="center" wrapText="1"/>
      <protection/>
    </xf>
    <xf numFmtId="4" fontId="25" fillId="0" borderId="13" xfId="383" applyNumberFormat="1" applyFont="1" applyFill="1" applyBorder="1" applyAlignment="1">
      <alignment vertical="center" wrapText="1"/>
      <protection/>
    </xf>
    <xf numFmtId="0" fontId="25" fillId="0" borderId="14" xfId="383" applyFont="1" applyFill="1" applyBorder="1" applyAlignment="1">
      <alignment horizontal="center" vertical="center" wrapText="1"/>
      <protection/>
    </xf>
    <xf numFmtId="0" fontId="28" fillId="0" borderId="0" xfId="394" applyFont="1">
      <alignment/>
      <protection/>
    </xf>
    <xf numFmtId="0" fontId="19" fillId="13" borderId="10" xfId="393" applyFont="1" applyFill="1" applyBorder="1" applyAlignment="1" applyProtection="1">
      <alignment horizontal="center" vertical="center" wrapText="1"/>
      <protection/>
    </xf>
    <xf numFmtId="0" fontId="19" fillId="13" borderId="11" xfId="393" applyFont="1" applyFill="1" applyBorder="1" applyAlignment="1" applyProtection="1">
      <alignment horizontal="center" vertical="center" wrapText="1"/>
      <protection/>
    </xf>
    <xf numFmtId="0" fontId="19" fillId="13" borderId="12" xfId="393" applyFont="1" applyFill="1" applyBorder="1" applyAlignment="1" applyProtection="1">
      <alignment horizontal="center" vertical="center" wrapText="1"/>
      <protection/>
    </xf>
    <xf numFmtId="4" fontId="19" fillId="13" borderId="11" xfId="393" applyNumberFormat="1" applyFont="1" applyFill="1" applyBorder="1" applyAlignment="1">
      <alignment horizontal="center" vertical="center"/>
      <protection/>
    </xf>
    <xf numFmtId="169" fontId="19" fillId="13" borderId="12" xfId="393" applyNumberFormat="1" applyFont="1" applyFill="1" applyBorder="1" applyAlignment="1" applyProtection="1">
      <alignment horizontal="center" vertical="center" wrapText="1"/>
      <protection/>
    </xf>
    <xf numFmtId="169" fontId="19" fillId="13" borderId="11" xfId="393" applyNumberFormat="1" applyFont="1" applyFill="1" applyBorder="1" applyAlignment="1" applyProtection="1">
      <alignment horizontal="center" vertical="center" wrapText="1"/>
      <protection/>
    </xf>
    <xf numFmtId="167" fontId="19" fillId="13" borderId="11" xfId="549" applyFont="1" applyFill="1" applyBorder="1" applyAlignment="1" applyProtection="1">
      <alignment horizontal="center" vertical="center" wrapText="1"/>
      <protection/>
    </xf>
    <xf numFmtId="168" fontId="19" fillId="13" borderId="12" xfId="275" applyFont="1" applyFill="1" applyBorder="1" applyAlignment="1" applyProtection="1">
      <alignment horizontal="center" vertical="center" wrapText="1"/>
      <protection/>
    </xf>
    <xf numFmtId="165" fontId="19" fillId="13" borderId="11" xfId="275" applyNumberFormat="1" applyFont="1" applyFill="1" applyBorder="1" applyAlignment="1" applyProtection="1">
      <alignment horizontal="center" vertical="center" wrapText="1"/>
      <protection/>
    </xf>
    <xf numFmtId="4" fontId="24" fillId="0" borderId="0" xfId="426" applyNumberFormat="1" applyFont="1" applyFill="1" applyBorder="1" applyAlignment="1">
      <alignment vertical="center" wrapText="1"/>
      <protection/>
    </xf>
    <xf numFmtId="170" fontId="0" fillId="0" borderId="0" xfId="383" applyNumberFormat="1" applyFont="1" applyAlignment="1">
      <alignment vertical="center"/>
      <protection/>
    </xf>
    <xf numFmtId="0" fontId="0" fillId="0" borderId="13" xfId="322" applyFont="1" applyFill="1" applyBorder="1" applyAlignment="1">
      <alignment horizontal="justify" vertical="center" wrapText="1"/>
      <protection/>
    </xf>
    <xf numFmtId="167" fontId="0" fillId="0" borderId="13" xfId="483" applyFont="1" applyFill="1" applyBorder="1" applyAlignment="1" applyProtection="1">
      <alignment horizontal="center" vertical="center"/>
      <protection/>
    </xf>
    <xf numFmtId="167" fontId="0" fillId="0" borderId="15" xfId="483" applyFont="1" applyFill="1" applyBorder="1" applyAlignment="1" applyProtection="1">
      <alignment horizontal="center" vertical="center"/>
      <protection/>
    </xf>
    <xf numFmtId="2" fontId="0" fillId="0" borderId="13" xfId="0" applyNumberFormat="1" applyFont="1" applyFill="1" applyBorder="1" applyAlignment="1">
      <alignment horizontal="center" vertical="center"/>
    </xf>
    <xf numFmtId="168" fontId="0" fillId="0" borderId="13" xfId="275" applyFont="1" applyFill="1" applyBorder="1" applyAlignment="1">
      <alignment horizontal="center" vertical="center" wrapText="1"/>
    </xf>
    <xf numFmtId="0" fontId="0" fillId="0" borderId="13" xfId="0" applyFont="1" applyFill="1" applyBorder="1" applyAlignment="1">
      <alignment horizontal="center" vertical="center"/>
    </xf>
    <xf numFmtId="167" fontId="0" fillId="0" borderId="13" xfId="483" applyFont="1" applyFill="1" applyBorder="1" applyAlignment="1" applyProtection="1">
      <alignment horizontal="center" vertical="center"/>
      <protection/>
    </xf>
    <xf numFmtId="170" fontId="24" fillId="34" borderId="16" xfId="426" applyNumberFormat="1" applyFont="1" applyFill="1" applyBorder="1" applyAlignment="1">
      <alignment horizontal="left" vertical="center" wrapText="1"/>
      <protection/>
    </xf>
    <xf numFmtId="0" fontId="25" fillId="0" borderId="17" xfId="383" applyFont="1" applyFill="1" applyBorder="1" applyAlignment="1">
      <alignment horizontal="center" vertical="center" wrapText="1"/>
      <protection/>
    </xf>
    <xf numFmtId="4" fontId="25" fillId="0" borderId="18" xfId="383" applyNumberFormat="1" applyFont="1" applyFill="1" applyBorder="1" applyAlignment="1">
      <alignment vertical="center" wrapText="1"/>
      <protection/>
    </xf>
    <xf numFmtId="168" fontId="0" fillId="0" borderId="19" xfId="275" applyFont="1" applyFill="1" applyBorder="1" applyAlignment="1">
      <alignment horizontal="center" vertical="center" wrapText="1"/>
    </xf>
    <xf numFmtId="0" fontId="0" fillId="0" borderId="17" xfId="393" applyFont="1" applyFill="1" applyBorder="1" applyAlignment="1">
      <alignment horizontal="center" vertical="center" wrapText="1"/>
      <protection/>
    </xf>
    <xf numFmtId="2" fontId="0" fillId="0" borderId="18" xfId="466" applyNumberFormat="1" applyFont="1" applyFill="1" applyBorder="1" applyAlignment="1">
      <alignment horizontal="center" vertical="center"/>
    </xf>
    <xf numFmtId="0" fontId="0" fillId="0" borderId="14" xfId="393"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Alignment="1">
      <alignment/>
    </xf>
    <xf numFmtId="10" fontId="25" fillId="0" borderId="0" xfId="0" applyNumberFormat="1" applyFont="1" applyFill="1" applyBorder="1" applyAlignment="1">
      <alignment vertical="center" wrapText="1"/>
    </xf>
    <xf numFmtId="10" fontId="25" fillId="0" borderId="0" xfId="0" applyNumberFormat="1" applyFont="1" applyFill="1" applyBorder="1" applyAlignment="1">
      <alignment vertical="center"/>
    </xf>
    <xf numFmtId="170" fontId="25" fillId="0" borderId="20" xfId="383" applyNumberFormat="1" applyFont="1" applyFill="1" applyBorder="1" applyAlignment="1">
      <alignment horizontal="left" vertical="center"/>
      <protection/>
    </xf>
    <xf numFmtId="170" fontId="25" fillId="0" borderId="21" xfId="383" applyNumberFormat="1" applyFont="1" applyFill="1" applyBorder="1" applyAlignment="1">
      <alignment horizontal="left" vertical="center"/>
      <protection/>
    </xf>
    <xf numFmtId="181" fontId="0" fillId="0" borderId="13"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25" xfId="0" applyFont="1" applyFill="1" applyBorder="1" applyAlignment="1">
      <alignment vertical="center"/>
    </xf>
    <xf numFmtId="0" fontId="0" fillId="0" borderId="26" xfId="0" applyFont="1" applyFill="1" applyBorder="1" applyAlignment="1">
      <alignment vertical="center"/>
    </xf>
    <xf numFmtId="180" fontId="0" fillId="0" borderId="26" xfId="0" applyNumberFormat="1" applyFont="1" applyFill="1" applyBorder="1" applyAlignment="1">
      <alignment vertical="center"/>
    </xf>
    <xf numFmtId="10"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8" fillId="0" borderId="0" xfId="393" applyFont="1" applyFill="1">
      <alignment/>
      <protection/>
    </xf>
    <xf numFmtId="169" fontId="28" fillId="0" borderId="0" xfId="393" applyNumberFormat="1" applyFont="1" applyFill="1">
      <alignment/>
      <protection/>
    </xf>
    <xf numFmtId="0" fontId="0" fillId="0" borderId="0" xfId="393" applyFont="1" applyFill="1">
      <alignment/>
      <protection/>
    </xf>
    <xf numFmtId="2" fontId="0" fillId="0" borderId="13" xfId="466" applyNumberFormat="1" applyFont="1" applyFill="1" applyBorder="1" applyAlignment="1">
      <alignment horizontal="center" vertical="center"/>
    </xf>
    <xf numFmtId="167" fontId="0" fillId="0" borderId="18" xfId="483" applyFont="1" applyFill="1" applyBorder="1" applyAlignment="1" applyProtection="1">
      <alignment horizontal="center" vertical="center"/>
      <protection/>
    </xf>
    <xf numFmtId="0" fontId="38" fillId="0" borderId="17" xfId="393" applyFont="1" applyBorder="1" applyAlignment="1">
      <alignment horizontal="center" vertical="center"/>
      <protection/>
    </xf>
    <xf numFmtId="0" fontId="38" fillId="0" borderId="18" xfId="396" applyFont="1" applyFill="1" applyBorder="1" applyAlignment="1">
      <alignment horizontal="justify" vertical="center" wrapText="1"/>
      <protection/>
    </xf>
    <xf numFmtId="0" fontId="38" fillId="0" borderId="18" xfId="468" applyNumberFormat="1" applyFont="1" applyFill="1" applyBorder="1" applyAlignment="1">
      <alignment horizontal="center" vertical="center"/>
    </xf>
    <xf numFmtId="2" fontId="0" fillId="0" borderId="18" xfId="451" applyNumberFormat="1" applyFont="1" applyFill="1" applyBorder="1" applyAlignment="1">
      <alignment horizontal="center" vertical="center" wrapText="1"/>
    </xf>
    <xf numFmtId="168" fontId="0" fillId="0" borderId="18" xfId="290" applyFont="1" applyBorder="1" applyAlignment="1">
      <alignment horizontal="center" vertical="center"/>
    </xf>
    <xf numFmtId="0" fontId="38" fillId="0" borderId="14" xfId="393" applyFont="1" applyBorder="1" applyAlignment="1">
      <alignment horizontal="center" vertical="center"/>
      <protection/>
    </xf>
    <xf numFmtId="0" fontId="38" fillId="0" borderId="13" xfId="396" applyFont="1" applyFill="1" applyBorder="1" applyAlignment="1">
      <alignment horizontal="justify" vertical="center" wrapText="1"/>
      <protection/>
    </xf>
    <xf numFmtId="0" fontId="38" fillId="0" borderId="13" xfId="468" applyNumberFormat="1" applyFont="1" applyFill="1" applyBorder="1" applyAlignment="1">
      <alignment horizontal="center" vertical="center"/>
    </xf>
    <xf numFmtId="2" fontId="0" fillId="0" borderId="13" xfId="451" applyNumberFormat="1" applyFont="1" applyFill="1" applyBorder="1" applyAlignment="1">
      <alignment horizontal="center" vertical="center" wrapText="1"/>
    </xf>
    <xf numFmtId="168" fontId="0" fillId="0" borderId="13" xfId="290" applyFont="1" applyBorder="1" applyAlignment="1">
      <alignment horizontal="center" vertical="center"/>
    </xf>
    <xf numFmtId="0" fontId="38" fillId="45" borderId="18" xfId="323" applyFont="1" applyFill="1" applyBorder="1" applyAlignment="1">
      <alignment horizontal="justify" vertical="center" wrapText="1"/>
      <protection/>
    </xf>
    <xf numFmtId="0" fontId="0" fillId="0" borderId="18" xfId="323" applyFont="1" applyFill="1" applyBorder="1" applyAlignment="1">
      <alignment horizontal="center" vertical="center"/>
      <protection/>
    </xf>
    <xf numFmtId="168" fontId="0" fillId="0" borderId="18" xfId="277" applyNumberFormat="1" applyFont="1" applyFill="1" applyBorder="1" applyAlignment="1">
      <alignment horizontal="center" vertical="center" wrapText="1"/>
    </xf>
    <xf numFmtId="0" fontId="38" fillId="45" borderId="13" xfId="323" applyFont="1" applyFill="1" applyBorder="1" applyAlignment="1">
      <alignment horizontal="justify" vertical="center" wrapText="1"/>
      <protection/>
    </xf>
    <xf numFmtId="0" fontId="0" fillId="0" borderId="13" xfId="323" applyFont="1" applyFill="1" applyBorder="1" applyAlignment="1">
      <alignment horizontal="center" vertical="center"/>
      <protection/>
    </xf>
    <xf numFmtId="168" fontId="0" fillId="0" borderId="13" xfId="277" applyNumberFormat="1" applyFont="1" applyFill="1" applyBorder="1" applyAlignment="1">
      <alignment horizontal="center" vertical="center" wrapText="1"/>
    </xf>
    <xf numFmtId="167" fontId="38" fillId="45" borderId="13" xfId="483" applyNumberFormat="1" applyFont="1" applyFill="1" applyBorder="1" applyAlignment="1" applyProtection="1">
      <alignment horizontal="center" vertical="center"/>
      <protection/>
    </xf>
    <xf numFmtId="0" fontId="0" fillId="45" borderId="13" xfId="323" applyFont="1" applyFill="1" applyBorder="1" applyAlignment="1">
      <alignment horizontal="left" vertical="center" wrapText="1"/>
      <protection/>
    </xf>
    <xf numFmtId="167" fontId="0" fillId="45" borderId="13" xfId="483" applyNumberFormat="1" applyFont="1" applyFill="1" applyBorder="1" applyAlignment="1" applyProtection="1">
      <alignment horizontal="center" vertical="center"/>
      <protection/>
    </xf>
    <xf numFmtId="2" fontId="0" fillId="0" borderId="13" xfId="469" applyNumberFormat="1" applyFont="1" applyFill="1" applyBorder="1" applyAlignment="1">
      <alignment horizontal="center" vertical="center"/>
    </xf>
    <xf numFmtId="0" fontId="0" fillId="0" borderId="13" xfId="367" applyFont="1" applyFill="1" applyBorder="1" applyAlignment="1">
      <alignment horizontal="justify" vertical="center" wrapText="1"/>
      <protection/>
    </xf>
    <xf numFmtId="2" fontId="0" fillId="0" borderId="15" xfId="394" applyNumberFormat="1" applyFont="1" applyFill="1" applyBorder="1" applyAlignment="1" applyProtection="1">
      <alignment horizontal="center" vertical="center" wrapText="1"/>
      <protection/>
    </xf>
    <xf numFmtId="168" fontId="0" fillId="0" borderId="15" xfId="275" applyFont="1" applyFill="1" applyBorder="1" applyAlignment="1" applyProtection="1">
      <alignment horizontal="center" vertical="center" wrapText="1"/>
      <protection/>
    </xf>
    <xf numFmtId="181" fontId="0" fillId="0" borderId="14" xfId="0" applyNumberFormat="1" applyFont="1" applyFill="1" applyBorder="1" applyAlignment="1">
      <alignment horizontal="center" vertical="center"/>
    </xf>
    <xf numFmtId="9" fontId="0" fillId="0" borderId="13" xfId="442" applyFont="1" applyFill="1" applyBorder="1" applyAlignment="1">
      <alignment horizontal="center" vertical="center"/>
    </xf>
    <xf numFmtId="174" fontId="0" fillId="0" borderId="17" xfId="442" applyNumberFormat="1" applyFont="1" applyFill="1" applyBorder="1" applyAlignment="1">
      <alignment horizontal="center" vertical="center"/>
    </xf>
    <xf numFmtId="174" fontId="0" fillId="0" borderId="18" xfId="442" applyNumberFormat="1" applyFont="1" applyFill="1" applyBorder="1" applyAlignment="1">
      <alignment horizontal="center" vertical="center"/>
    </xf>
    <xf numFmtId="174" fontId="0" fillId="0" borderId="20" xfId="442" applyNumberFormat="1" applyFont="1" applyFill="1" applyBorder="1" applyAlignment="1">
      <alignment horizontal="center" vertical="center"/>
    </xf>
    <xf numFmtId="167" fontId="0" fillId="0" borderId="19" xfId="483" applyFont="1" applyFill="1" applyBorder="1" applyAlignment="1" applyProtection="1">
      <alignment horizontal="center" vertical="center"/>
      <protection/>
    </xf>
    <xf numFmtId="2" fontId="0" fillId="0" borderId="19" xfId="0" applyNumberFormat="1" applyFont="1" applyFill="1" applyBorder="1" applyAlignment="1">
      <alignment horizontal="center" vertical="center"/>
    </xf>
    <xf numFmtId="2" fontId="0" fillId="0" borderId="13" xfId="394" applyNumberFormat="1" applyFont="1" applyFill="1" applyBorder="1" applyAlignment="1" applyProtection="1">
      <alignment horizontal="center" vertical="center" wrapText="1"/>
      <protection/>
    </xf>
    <xf numFmtId="168" fontId="0" fillId="0" borderId="13" xfId="275" applyFont="1" applyFill="1" applyBorder="1" applyAlignment="1" applyProtection="1">
      <alignment horizontal="center" vertical="center" wrapText="1"/>
      <protection/>
    </xf>
    <xf numFmtId="0" fontId="0" fillId="0" borderId="13" xfId="0" applyFont="1" applyBorder="1" applyAlignment="1">
      <alignment vertical="center"/>
    </xf>
    <xf numFmtId="3" fontId="0" fillId="0" borderId="17" xfId="394" applyNumberFormat="1" applyFont="1" applyFill="1" applyBorder="1" applyAlignment="1">
      <alignment horizontal="center" vertical="center" wrapText="1"/>
      <protection/>
    </xf>
    <xf numFmtId="0" fontId="0" fillId="0" borderId="18" xfId="367" applyFont="1" applyFill="1" applyBorder="1" applyAlignment="1">
      <alignment horizontal="justify" vertical="center" wrapText="1"/>
      <protection/>
    </xf>
    <xf numFmtId="2" fontId="0" fillId="0" borderId="18" xfId="394" applyNumberFormat="1" applyFont="1" applyFill="1" applyBorder="1" applyAlignment="1" applyProtection="1">
      <alignment horizontal="center" vertical="center" wrapText="1"/>
      <protection/>
    </xf>
    <xf numFmtId="168" fontId="0" fillId="0" borderId="18" xfId="275" applyFont="1" applyFill="1" applyBorder="1" applyAlignment="1" applyProtection="1">
      <alignment horizontal="center" vertical="center" wrapText="1"/>
      <protection/>
    </xf>
    <xf numFmtId="3" fontId="0" fillId="0" borderId="14" xfId="394" applyNumberFormat="1" applyFont="1" applyFill="1" applyBorder="1" applyAlignment="1">
      <alignment horizontal="center" vertical="center" wrapText="1"/>
      <protection/>
    </xf>
    <xf numFmtId="0" fontId="0" fillId="0" borderId="15" xfId="367" applyFont="1" applyFill="1" applyBorder="1" applyAlignment="1">
      <alignment horizontal="justify" vertical="center" wrapText="1"/>
      <protection/>
    </xf>
    <xf numFmtId="3" fontId="0" fillId="0" borderId="17" xfId="394" applyNumberFormat="1" applyFont="1" applyFill="1" applyBorder="1" applyAlignment="1">
      <alignment horizontal="center" vertical="center" wrapText="1"/>
      <protection/>
    </xf>
    <xf numFmtId="0" fontId="0" fillId="0" borderId="13" xfId="0" applyFont="1" applyBorder="1" applyAlignment="1">
      <alignment horizontal="justify" vertical="center" wrapText="1"/>
    </xf>
    <xf numFmtId="0" fontId="0" fillId="0" borderId="18" xfId="0" applyFont="1" applyBorder="1" applyAlignment="1">
      <alignment vertical="center"/>
    </xf>
    <xf numFmtId="3" fontId="0" fillId="0" borderId="28" xfId="394" applyNumberFormat="1" applyFont="1" applyFill="1" applyBorder="1" applyAlignment="1">
      <alignment horizontal="center" vertical="center" wrapText="1"/>
      <protection/>
    </xf>
    <xf numFmtId="0" fontId="0" fillId="0" borderId="29" xfId="0" applyFont="1" applyBorder="1" applyAlignment="1">
      <alignment horizontal="justify" vertical="center" wrapText="1"/>
    </xf>
    <xf numFmtId="167" fontId="0" fillId="0" borderId="29" xfId="483" applyFont="1" applyFill="1" applyBorder="1" applyAlignment="1" applyProtection="1">
      <alignment horizontal="center" vertical="center"/>
      <protection/>
    </xf>
    <xf numFmtId="2" fontId="0" fillId="0" borderId="29" xfId="394" applyNumberFormat="1" applyFont="1" applyFill="1" applyBorder="1" applyAlignment="1" applyProtection="1">
      <alignment horizontal="center" vertical="center" wrapText="1"/>
      <protection/>
    </xf>
    <xf numFmtId="168" fontId="0" fillId="0" borderId="29" xfId="275" applyFont="1" applyFill="1" applyBorder="1" applyAlignment="1" applyProtection="1">
      <alignment horizontal="center" vertical="center" wrapText="1"/>
      <protection/>
    </xf>
    <xf numFmtId="0" fontId="0" fillId="0" borderId="18" xfId="0" applyFont="1" applyBorder="1" applyAlignment="1">
      <alignment horizontal="justify" vertical="center" wrapText="1"/>
    </xf>
    <xf numFmtId="0" fontId="0" fillId="0" borderId="19" xfId="322" applyFont="1" applyFill="1" applyBorder="1" applyAlignment="1">
      <alignment horizontal="justify" vertical="center" wrapText="1"/>
      <protection/>
    </xf>
    <xf numFmtId="0" fontId="38" fillId="0" borderId="30" xfId="393" applyFont="1" applyBorder="1" applyAlignment="1">
      <alignment horizontal="center" vertical="center"/>
      <protection/>
    </xf>
    <xf numFmtId="0" fontId="38" fillId="0" borderId="15" xfId="396" applyFont="1" applyFill="1" applyBorder="1" applyAlignment="1">
      <alignment horizontal="justify" vertical="center" wrapText="1"/>
      <protection/>
    </xf>
    <xf numFmtId="0" fontId="38" fillId="0" borderId="15" xfId="468" applyNumberFormat="1" applyFont="1" applyFill="1" applyBorder="1" applyAlignment="1">
      <alignment horizontal="center" vertical="center"/>
    </xf>
    <xf numFmtId="2" fontId="0" fillId="0" borderId="15" xfId="451" applyNumberFormat="1" applyFont="1" applyFill="1" applyBorder="1" applyAlignment="1">
      <alignment horizontal="center" vertical="center" wrapText="1"/>
    </xf>
    <xf numFmtId="168" fontId="0" fillId="0" borderId="15" xfId="290" applyFont="1" applyBorder="1" applyAlignment="1">
      <alignment horizontal="center" vertical="center"/>
    </xf>
    <xf numFmtId="168" fontId="0" fillId="0" borderId="13" xfId="275" applyFont="1" applyFill="1" applyBorder="1" applyAlignment="1" applyProtection="1">
      <alignment horizontal="center" vertical="center" wrapText="1"/>
      <protection/>
    </xf>
    <xf numFmtId="167" fontId="0" fillId="45" borderId="13" xfId="483" applyNumberFormat="1" applyFont="1" applyFill="1" applyBorder="1" applyAlignment="1" applyProtection="1">
      <alignment horizontal="center" vertical="center"/>
      <protection/>
    </xf>
    <xf numFmtId="0" fontId="0" fillId="45" borderId="13" xfId="323" applyFont="1" applyFill="1" applyBorder="1" applyAlignment="1">
      <alignment horizontal="left" vertical="center" wrapText="1"/>
      <protection/>
    </xf>
    <xf numFmtId="10" fontId="25" fillId="0" borderId="24" xfId="0" applyNumberFormat="1" applyFont="1" applyFill="1" applyBorder="1" applyAlignment="1">
      <alignment vertical="center"/>
    </xf>
    <xf numFmtId="0" fontId="21" fillId="0" borderId="0" xfId="323" applyFont="1" applyAlignment="1" applyProtection="1">
      <alignment vertical="center"/>
      <protection locked="0"/>
    </xf>
    <xf numFmtId="0" fontId="0" fillId="0" borderId="0" xfId="323" applyFont="1" applyAlignment="1" applyProtection="1">
      <alignment vertical="center"/>
      <protection locked="0"/>
    </xf>
    <xf numFmtId="167" fontId="19" fillId="13" borderId="11" xfId="550" applyFont="1" applyFill="1" applyBorder="1" applyAlignment="1" applyProtection="1">
      <alignment horizontal="center" vertical="center" wrapText="1"/>
      <protection/>
    </xf>
    <xf numFmtId="168" fontId="19" fillId="13" borderId="12" xfId="289" applyFont="1" applyFill="1" applyBorder="1" applyAlignment="1" applyProtection="1">
      <alignment horizontal="center" vertical="center" wrapText="1"/>
      <protection/>
    </xf>
    <xf numFmtId="165" fontId="19" fillId="13" borderId="11" xfId="289" applyNumberFormat="1" applyFont="1" applyFill="1" applyBorder="1" applyAlignment="1" applyProtection="1">
      <alignment horizontal="center" vertical="center" wrapText="1"/>
      <protection/>
    </xf>
    <xf numFmtId="0" fontId="28" fillId="0" borderId="0" xfId="395" applyFont="1">
      <alignment/>
      <protection/>
    </xf>
    <xf numFmtId="0" fontId="0" fillId="0" borderId="13" xfId="323" applyFont="1" applyFill="1" applyBorder="1" applyAlignment="1">
      <alignment horizontal="justify" vertical="center" wrapText="1"/>
      <protection/>
    </xf>
    <xf numFmtId="167" fontId="0" fillId="0" borderId="13" xfId="486" applyFont="1" applyFill="1" applyBorder="1" applyAlignment="1" applyProtection="1">
      <alignment horizontal="center" vertical="center"/>
      <protection/>
    </xf>
    <xf numFmtId="168" fontId="0" fillId="0" borderId="13" xfId="289" applyFont="1" applyFill="1" applyBorder="1" applyAlignment="1">
      <alignment horizontal="center" vertical="center" wrapText="1"/>
    </xf>
    <xf numFmtId="167" fontId="0" fillId="0" borderId="13" xfId="486" applyFont="1" applyFill="1" applyBorder="1" applyAlignment="1" applyProtection="1">
      <alignment horizontal="center" vertical="center"/>
      <protection/>
    </xf>
    <xf numFmtId="49" fontId="19" fillId="0" borderId="11" xfId="0" applyNumberFormat="1" applyFont="1" applyFill="1" applyBorder="1" applyAlignment="1">
      <alignment horizontal="center" vertical="center"/>
    </xf>
    <xf numFmtId="9" fontId="0" fillId="0" borderId="14" xfId="442" applyFont="1" applyFill="1" applyBorder="1" applyAlignment="1">
      <alignment horizontal="center" vertical="center"/>
    </xf>
    <xf numFmtId="166" fontId="0" fillId="0" borderId="14" xfId="465" applyFont="1" applyFill="1" applyBorder="1" applyAlignment="1">
      <alignment horizontal="center" vertical="center"/>
    </xf>
    <xf numFmtId="166" fontId="0" fillId="0" borderId="13" xfId="465" applyFont="1" applyFill="1" applyBorder="1" applyAlignment="1">
      <alignment horizontal="center" vertical="center"/>
    </xf>
    <xf numFmtId="166" fontId="0" fillId="0" borderId="28" xfId="465" applyFont="1" applyFill="1" applyBorder="1" applyAlignment="1">
      <alignment horizontal="center" vertical="center"/>
    </xf>
    <xf numFmtId="166" fontId="0" fillId="0" borderId="29" xfId="465" applyFont="1" applyFill="1" applyBorder="1" applyAlignment="1">
      <alignment horizontal="center" vertical="center"/>
    </xf>
    <xf numFmtId="166" fontId="0" fillId="0" borderId="31" xfId="465" applyFont="1" applyFill="1" applyBorder="1" applyAlignment="1">
      <alignment horizontal="center" vertical="center"/>
    </xf>
    <xf numFmtId="0" fontId="0" fillId="0" borderId="13" xfId="323" applyFont="1" applyFill="1" applyBorder="1" applyAlignment="1">
      <alignment horizontal="justify" vertical="center" wrapText="1"/>
      <protection/>
    </xf>
    <xf numFmtId="0" fontId="0" fillId="0" borderId="13" xfId="323" applyNumberFormat="1" applyFont="1" applyFill="1" applyBorder="1" applyAlignment="1">
      <alignment horizontal="center" vertical="center"/>
      <protection/>
    </xf>
    <xf numFmtId="165" fontId="0" fillId="0" borderId="19" xfId="279" applyFont="1" applyFill="1" applyBorder="1" applyAlignment="1">
      <alignment horizontal="right" vertical="center"/>
    </xf>
    <xf numFmtId="165" fontId="0" fillId="0" borderId="13" xfId="279" applyFont="1" applyFill="1" applyBorder="1" applyAlignment="1">
      <alignment horizontal="right" vertical="center"/>
    </xf>
    <xf numFmtId="0" fontId="0" fillId="0" borderId="14" xfId="323" applyNumberFormat="1" applyFont="1" applyFill="1" applyBorder="1" applyAlignment="1">
      <alignment horizontal="center" vertical="center" wrapText="1"/>
      <protection/>
    </xf>
    <xf numFmtId="0" fontId="0" fillId="0" borderId="13" xfId="0" applyFont="1" applyFill="1" applyBorder="1" applyAlignment="1">
      <alignment horizontal="center"/>
    </xf>
    <xf numFmtId="2" fontId="0" fillId="0" borderId="13" xfId="0" applyNumberFormat="1" applyFont="1" applyFill="1" applyBorder="1" applyAlignment="1">
      <alignment horizontal="right" vertical="center"/>
    </xf>
    <xf numFmtId="0" fontId="0" fillId="0" borderId="19" xfId="0" applyFont="1" applyFill="1" applyBorder="1" applyAlignment="1">
      <alignment horizontal="center"/>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0" xfId="0" applyFill="1" applyAlignment="1">
      <alignment/>
    </xf>
    <xf numFmtId="0" fontId="0" fillId="0" borderId="13" xfId="0" applyFont="1" applyFill="1" applyBorder="1" applyAlignment="1">
      <alignment horizontal="center"/>
    </xf>
    <xf numFmtId="0" fontId="0" fillId="0" borderId="13" xfId="0" applyFont="1" applyFill="1" applyBorder="1" applyAlignment="1">
      <alignment horizontal="justify" vertical="center"/>
    </xf>
    <xf numFmtId="0" fontId="0" fillId="0" borderId="13" xfId="0" applyFont="1" applyBorder="1" applyAlignment="1">
      <alignment vertical="justify" wrapText="1"/>
    </xf>
    <xf numFmtId="0" fontId="0" fillId="0" borderId="17" xfId="387" applyFont="1" applyFill="1" applyBorder="1" applyAlignment="1">
      <alignment horizontal="center" vertical="center" wrapText="1"/>
      <protection/>
    </xf>
    <xf numFmtId="0" fontId="0" fillId="0" borderId="18" xfId="322" applyFont="1" applyFill="1" applyBorder="1" applyAlignment="1">
      <alignment horizontal="justify" vertical="center" wrapText="1"/>
      <protection/>
    </xf>
    <xf numFmtId="2" fontId="0" fillId="0" borderId="18" xfId="0" applyNumberFormat="1" applyFont="1" applyFill="1" applyBorder="1" applyAlignment="1">
      <alignment horizontal="center" vertical="center"/>
    </xf>
    <xf numFmtId="168" fontId="0" fillId="0" borderId="18" xfId="275" applyFont="1" applyFill="1" applyBorder="1" applyAlignment="1">
      <alignment horizontal="center" vertical="center" wrapText="1"/>
    </xf>
    <xf numFmtId="168" fontId="0" fillId="0" borderId="20" xfId="275" applyFont="1" applyFill="1" applyBorder="1" applyAlignment="1">
      <alignment vertical="center"/>
    </xf>
    <xf numFmtId="0" fontId="0" fillId="0" borderId="14" xfId="387" applyFont="1" applyFill="1" applyBorder="1" applyAlignment="1">
      <alignment horizontal="center" vertical="center" wrapText="1"/>
      <protection/>
    </xf>
    <xf numFmtId="168" fontId="0" fillId="0" borderId="22" xfId="275" applyFont="1" applyFill="1" applyBorder="1" applyAlignment="1">
      <alignment vertical="center"/>
    </xf>
    <xf numFmtId="0" fontId="0" fillId="0" borderId="28" xfId="387" applyFont="1" applyFill="1" applyBorder="1" applyAlignment="1">
      <alignment horizontal="center" vertical="center" wrapText="1"/>
      <protection/>
    </xf>
    <xf numFmtId="0" fontId="0" fillId="0" borderId="29" xfId="322" applyFont="1" applyFill="1" applyBorder="1" applyAlignment="1">
      <alignment horizontal="justify" vertical="center" wrapText="1"/>
      <protection/>
    </xf>
    <xf numFmtId="2" fontId="0" fillId="0" borderId="29" xfId="0" applyNumberFormat="1" applyFont="1" applyFill="1" applyBorder="1" applyAlignment="1">
      <alignment horizontal="center" vertical="center"/>
    </xf>
    <xf numFmtId="168" fontId="0" fillId="0" borderId="29" xfId="275" applyFont="1" applyFill="1" applyBorder="1" applyAlignment="1">
      <alignment horizontal="center" vertical="center" wrapText="1"/>
    </xf>
    <xf numFmtId="168" fontId="0" fillId="0" borderId="31" xfId="275" applyFont="1" applyFill="1" applyBorder="1" applyAlignment="1">
      <alignment vertical="center"/>
    </xf>
    <xf numFmtId="166" fontId="0" fillId="0" borderId="32" xfId="465" applyFont="1" applyFill="1" applyBorder="1" applyAlignment="1">
      <alignment horizontal="center" vertical="center"/>
    </xf>
    <xf numFmtId="9" fontId="0" fillId="0" borderId="33" xfId="442" applyFont="1" applyFill="1" applyBorder="1" applyAlignment="1">
      <alignment horizontal="center" vertical="center"/>
    </xf>
    <xf numFmtId="9" fontId="0" fillId="0" borderId="19" xfId="442" applyFont="1" applyFill="1" applyBorder="1" applyAlignment="1">
      <alignment horizontal="center" vertical="center"/>
    </xf>
    <xf numFmtId="9" fontId="0" fillId="0" borderId="21" xfId="442" applyFont="1" applyFill="1" applyBorder="1" applyAlignment="1">
      <alignment horizontal="center" vertical="center"/>
    </xf>
    <xf numFmtId="173" fontId="0" fillId="0" borderId="28" xfId="289" applyNumberFormat="1" applyFont="1" applyFill="1" applyBorder="1" applyAlignment="1">
      <alignment horizontal="center" vertical="center"/>
    </xf>
    <xf numFmtId="173" fontId="0" fillId="0" borderId="29" xfId="289" applyNumberFormat="1" applyFont="1" applyFill="1" applyBorder="1" applyAlignment="1">
      <alignment horizontal="center" vertical="center"/>
    </xf>
    <xf numFmtId="173" fontId="0" fillId="0" borderId="31" xfId="289" applyNumberFormat="1" applyFont="1" applyFill="1" applyBorder="1" applyAlignment="1">
      <alignment horizontal="center" vertical="center"/>
    </xf>
    <xf numFmtId="9" fontId="0" fillId="0" borderId="17" xfId="442" applyFont="1" applyFill="1" applyBorder="1" applyAlignment="1">
      <alignment horizontal="center" vertical="center"/>
    </xf>
    <xf numFmtId="9" fontId="0" fillId="0" borderId="18" xfId="442" applyFont="1" applyFill="1" applyBorder="1" applyAlignment="1">
      <alignment horizontal="center" vertical="center"/>
    </xf>
    <xf numFmtId="9" fontId="0" fillId="0" borderId="20" xfId="442" applyFont="1" applyFill="1" applyBorder="1" applyAlignment="1">
      <alignment horizontal="center" vertical="center"/>
    </xf>
    <xf numFmtId="166" fontId="0" fillId="0" borderId="30" xfId="465" applyFont="1" applyFill="1" applyBorder="1" applyAlignment="1">
      <alignment horizontal="center" vertical="center"/>
    </xf>
    <xf numFmtId="166" fontId="0" fillId="0" borderId="15" xfId="465" applyFont="1" applyFill="1" applyBorder="1" applyAlignment="1">
      <alignment horizontal="center" vertical="center"/>
    </xf>
    <xf numFmtId="166" fontId="0" fillId="0" borderId="34" xfId="465" applyFont="1" applyFill="1" applyBorder="1" applyAlignment="1">
      <alignment horizontal="center" vertical="center"/>
    </xf>
    <xf numFmtId="166" fontId="0" fillId="0" borderId="17" xfId="465" applyFont="1" applyFill="1" applyBorder="1" applyAlignment="1">
      <alignment horizontal="center" vertical="center"/>
    </xf>
    <xf numFmtId="166" fontId="0" fillId="0" borderId="18" xfId="465" applyFont="1" applyFill="1" applyBorder="1" applyAlignment="1">
      <alignment horizontal="center" vertical="center"/>
    </xf>
    <xf numFmtId="166" fontId="0" fillId="0" borderId="35" xfId="465" applyFont="1" applyFill="1" applyBorder="1" applyAlignment="1">
      <alignment horizontal="center" vertical="center"/>
    </xf>
    <xf numFmtId="166" fontId="0" fillId="0" borderId="36" xfId="465" applyFont="1" applyFill="1" applyBorder="1" applyAlignment="1">
      <alignment horizontal="center" vertical="center"/>
    </xf>
    <xf numFmtId="173" fontId="0" fillId="0" borderId="30" xfId="289" applyNumberFormat="1" applyFont="1" applyFill="1" applyBorder="1" applyAlignment="1">
      <alignment horizontal="center" vertical="center"/>
    </xf>
    <xf numFmtId="173" fontId="0" fillId="0" borderId="15" xfId="289" applyNumberFormat="1" applyFont="1" applyFill="1" applyBorder="1" applyAlignment="1">
      <alignment horizontal="center" vertical="center"/>
    </xf>
    <xf numFmtId="173" fontId="0" fillId="0" borderId="34" xfId="289" applyNumberFormat="1" applyFont="1" applyFill="1" applyBorder="1" applyAlignment="1">
      <alignment horizontal="center" vertical="center"/>
    </xf>
    <xf numFmtId="0" fontId="0" fillId="0" borderId="15" xfId="322" applyFont="1" applyFill="1" applyBorder="1" applyAlignment="1">
      <alignment horizontal="justify" vertical="center" wrapText="1"/>
      <protection/>
    </xf>
    <xf numFmtId="167" fontId="0" fillId="0" borderId="15" xfId="483" applyFont="1" applyFill="1" applyBorder="1" applyAlignment="1" applyProtection="1">
      <alignment horizontal="center" vertical="center"/>
      <protection/>
    </xf>
    <xf numFmtId="168" fontId="0" fillId="0" borderId="15" xfId="275" applyFont="1" applyFill="1" applyBorder="1" applyAlignment="1">
      <alignment horizontal="center" vertical="center" wrapText="1"/>
    </xf>
    <xf numFmtId="173" fontId="0" fillId="0" borderId="18" xfId="289" applyNumberFormat="1" applyFont="1" applyFill="1" applyBorder="1" applyAlignment="1">
      <alignment horizontal="center" vertical="center"/>
    </xf>
    <xf numFmtId="173" fontId="0" fillId="0" borderId="20" xfId="289" applyNumberFormat="1" applyFont="1" applyFill="1" applyBorder="1" applyAlignment="1">
      <alignment horizontal="center" vertical="center"/>
    </xf>
    <xf numFmtId="173" fontId="19" fillId="0" borderId="31" xfId="289" applyNumberFormat="1" applyFont="1" applyFill="1" applyBorder="1" applyAlignment="1">
      <alignment horizontal="center" vertical="center"/>
    </xf>
    <xf numFmtId="173" fontId="0" fillId="0" borderId="37" xfId="289"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173" fontId="19" fillId="0" borderId="29" xfId="0" applyNumberFormat="1" applyFont="1" applyFill="1" applyBorder="1" applyAlignment="1">
      <alignment horizontal="center" vertical="center"/>
    </xf>
    <xf numFmtId="174" fontId="19" fillId="0" borderId="31" xfId="0" applyNumberFormat="1" applyFont="1" applyFill="1" applyBorder="1" applyAlignment="1">
      <alignment horizontal="center" vertical="center"/>
    </xf>
    <xf numFmtId="173" fontId="0" fillId="0" borderId="18" xfId="0" applyNumberFormat="1" applyFont="1" applyFill="1" applyBorder="1" applyAlignment="1">
      <alignment horizontal="center" vertical="center"/>
    </xf>
    <xf numFmtId="174" fontId="0" fillId="0" borderId="20" xfId="0" applyNumberFormat="1" applyFont="1" applyFill="1" applyBorder="1" applyAlignment="1">
      <alignment horizontal="center" vertical="center"/>
    </xf>
    <xf numFmtId="173" fontId="19" fillId="0" borderId="38" xfId="289" applyNumberFormat="1" applyFont="1" applyFill="1" applyBorder="1" applyAlignment="1">
      <alignment horizontal="center" vertical="center"/>
    </xf>
    <xf numFmtId="173" fontId="19" fillId="0" borderId="29" xfId="289" applyNumberFormat="1" applyFont="1" applyFill="1" applyBorder="1" applyAlignment="1">
      <alignment horizontal="center" vertical="center"/>
    </xf>
    <xf numFmtId="0" fontId="0" fillId="0" borderId="19" xfId="323" applyNumberFormat="1" applyFont="1" applyFill="1" applyBorder="1" applyAlignment="1">
      <alignment horizontal="center" vertical="center" wrapText="1"/>
      <protection/>
    </xf>
    <xf numFmtId="0" fontId="0" fillId="0" borderId="13" xfId="323" applyNumberFormat="1" applyFont="1" applyFill="1" applyBorder="1" applyAlignment="1">
      <alignment horizontal="center" vertical="center" wrapText="1"/>
      <protection/>
    </xf>
    <xf numFmtId="0" fontId="0" fillId="0" borderId="19" xfId="323" applyNumberFormat="1" applyFont="1" applyFill="1" applyBorder="1" applyAlignment="1">
      <alignment horizontal="justify" vertical="center" wrapText="1"/>
      <protection/>
    </xf>
    <xf numFmtId="168" fontId="0" fillId="0" borderId="20" xfId="290" applyFont="1" applyBorder="1" applyAlignment="1">
      <alignment horizontal="center" vertical="center"/>
    </xf>
    <xf numFmtId="168" fontId="0" fillId="0" borderId="22" xfId="290" applyFont="1" applyBorder="1" applyAlignment="1">
      <alignment horizontal="center" vertical="center"/>
    </xf>
    <xf numFmtId="168" fontId="0" fillId="0" borderId="34" xfId="290" applyFont="1" applyBorder="1" applyAlignment="1">
      <alignment horizontal="center" vertical="center"/>
    </xf>
    <xf numFmtId="168" fontId="0" fillId="0" borderId="20" xfId="277" applyNumberFormat="1" applyFont="1" applyBorder="1" applyAlignment="1">
      <alignment horizontal="center" vertical="center"/>
    </xf>
    <xf numFmtId="168" fontId="0" fillId="0" borderId="22" xfId="277" applyNumberFormat="1" applyFont="1" applyBorder="1" applyAlignment="1">
      <alignment horizontal="center" vertical="center"/>
    </xf>
    <xf numFmtId="168" fontId="0" fillId="0" borderId="20" xfId="275" applyFont="1" applyFill="1" applyBorder="1" applyAlignment="1" applyProtection="1">
      <alignment horizontal="center" vertical="center" wrapText="1"/>
      <protection/>
    </xf>
    <xf numFmtId="168" fontId="0" fillId="0" borderId="22" xfId="275" applyFont="1" applyFill="1" applyBorder="1" applyAlignment="1" applyProtection="1">
      <alignment horizontal="center" vertical="center" wrapText="1"/>
      <protection/>
    </xf>
    <xf numFmtId="168" fontId="0" fillId="0" borderId="34" xfId="275" applyFont="1" applyFill="1" applyBorder="1" applyAlignment="1" applyProtection="1">
      <alignment horizontal="center" vertical="center" wrapText="1"/>
      <protection/>
    </xf>
    <xf numFmtId="168" fontId="0" fillId="0" borderId="31" xfId="275" applyFont="1" applyFill="1" applyBorder="1" applyAlignment="1" applyProtection="1">
      <alignment horizontal="center" vertical="center" wrapText="1"/>
      <protection/>
    </xf>
    <xf numFmtId="0" fontId="0" fillId="0" borderId="33" xfId="387" applyFont="1" applyFill="1" applyBorder="1" applyAlignment="1">
      <alignment horizontal="center" vertical="center" wrapText="1"/>
      <protection/>
    </xf>
    <xf numFmtId="0" fontId="0" fillId="0" borderId="33" xfId="388" applyFont="1" applyFill="1" applyBorder="1" applyAlignment="1">
      <alignment horizontal="center" vertical="center" wrapText="1"/>
      <protection/>
    </xf>
    <xf numFmtId="168" fontId="0" fillId="0" borderId="22" xfId="289" applyFont="1" applyFill="1" applyBorder="1" applyAlignment="1">
      <alignment vertical="center"/>
    </xf>
    <xf numFmtId="165" fontId="0" fillId="0" borderId="21" xfId="279" applyFont="1" applyFill="1" applyBorder="1" applyAlignment="1">
      <alignment horizontal="right" vertical="center"/>
    </xf>
    <xf numFmtId="165" fontId="0" fillId="0" borderId="22" xfId="279" applyFont="1" applyFill="1" applyBorder="1" applyAlignment="1">
      <alignment horizontal="right" vertical="center"/>
    </xf>
    <xf numFmtId="168" fontId="0" fillId="0" borderId="21" xfId="275" applyFont="1" applyFill="1" applyBorder="1" applyAlignment="1">
      <alignment vertical="center"/>
    </xf>
    <xf numFmtId="0" fontId="0" fillId="0" borderId="30" xfId="387" applyFont="1" applyFill="1" applyBorder="1" applyAlignment="1">
      <alignment horizontal="center" vertical="center" wrapText="1"/>
      <protection/>
    </xf>
    <xf numFmtId="167" fontId="0" fillId="0" borderId="13" xfId="550" applyFont="1" applyFill="1" applyBorder="1" applyAlignment="1">
      <alignment horizontal="center" vertical="center"/>
    </xf>
    <xf numFmtId="168" fontId="0" fillId="0" borderId="19" xfId="275" applyFont="1" applyFill="1" applyBorder="1" applyAlignment="1" applyProtection="1">
      <alignment horizontal="center" vertical="center" wrapText="1"/>
      <protection/>
    </xf>
    <xf numFmtId="0" fontId="0" fillId="0" borderId="19" xfId="388" applyFont="1" applyFill="1" applyBorder="1" applyAlignment="1">
      <alignment horizontal="center" vertical="center" wrapText="1"/>
      <protection/>
    </xf>
    <xf numFmtId="0" fontId="0" fillId="0" borderId="17" xfId="323" applyNumberFormat="1" applyFont="1" applyFill="1" applyBorder="1" applyAlignment="1">
      <alignment horizontal="center" vertical="center" wrapText="1"/>
      <protection/>
    </xf>
    <xf numFmtId="0" fontId="0" fillId="0" borderId="39" xfId="425" applyFont="1" applyFill="1" applyBorder="1" applyAlignment="1">
      <alignment horizontal="justify" vertical="center" wrapText="1"/>
      <protection/>
    </xf>
    <xf numFmtId="0" fontId="0" fillId="46" borderId="39" xfId="0" applyFont="1" applyFill="1" applyBorder="1" applyAlignment="1">
      <alignment horizontal="center" vertical="center" wrapText="1"/>
    </xf>
    <xf numFmtId="165" fontId="31" fillId="46" borderId="39" xfId="279" applyFont="1" applyFill="1" applyBorder="1" applyAlignment="1">
      <alignment horizontal="right" vertical="center" wrapText="1"/>
    </xf>
    <xf numFmtId="165" fontId="31" fillId="46" borderId="20" xfId="279" applyFont="1" applyFill="1" applyBorder="1" applyAlignment="1" applyProtection="1">
      <alignment horizontal="right" vertical="center" wrapText="1"/>
      <protection/>
    </xf>
    <xf numFmtId="0" fontId="0" fillId="0" borderId="15" xfId="425" applyFont="1" applyFill="1" applyBorder="1" applyAlignment="1">
      <alignment horizontal="justify" vertical="center" wrapText="1"/>
      <protection/>
    </xf>
    <xf numFmtId="0" fontId="0" fillId="46" borderId="13" xfId="0" applyFont="1" applyFill="1" applyBorder="1" applyAlignment="1">
      <alignment horizontal="center" vertical="center" wrapText="1"/>
    </xf>
    <xf numFmtId="165" fontId="31" fillId="46" borderId="13" xfId="279" applyFont="1" applyFill="1" applyBorder="1" applyAlignment="1">
      <alignment horizontal="right" vertical="center" wrapText="1"/>
    </xf>
    <xf numFmtId="165" fontId="31" fillId="46" borderId="22" xfId="279" applyFont="1" applyFill="1" applyBorder="1" applyAlignment="1" applyProtection="1">
      <alignment horizontal="right" vertical="center" wrapText="1"/>
      <protection/>
    </xf>
    <xf numFmtId="0" fontId="0" fillId="0" borderId="40" xfId="323" applyNumberFormat="1" applyFont="1" applyFill="1" applyBorder="1" applyAlignment="1">
      <alignment horizontal="justify" vertical="center" wrapText="1"/>
      <protection/>
    </xf>
    <xf numFmtId="0" fontId="0" fillId="0" borderId="0" xfId="0" applyFont="1" applyBorder="1" applyAlignment="1">
      <alignment horizontal="justify" vertical="center"/>
    </xf>
    <xf numFmtId="0" fontId="0" fillId="0" borderId="28" xfId="323" applyNumberFormat="1" applyFont="1" applyFill="1" applyBorder="1" applyAlignment="1">
      <alignment horizontal="center" vertical="center" wrapText="1"/>
      <protection/>
    </xf>
    <xf numFmtId="0" fontId="0" fillId="0" borderId="29" xfId="0" applyFont="1" applyFill="1" applyBorder="1" applyAlignment="1">
      <alignment horizontal="justify" wrapText="1"/>
    </xf>
    <xf numFmtId="166" fontId="0" fillId="0" borderId="29" xfId="550" applyNumberFormat="1" applyFont="1" applyFill="1" applyBorder="1" applyAlignment="1">
      <alignment horizontal="center" vertical="center" wrapText="1"/>
    </xf>
    <xf numFmtId="167" fontId="0" fillId="0" borderId="29" xfId="486" applyNumberFormat="1" applyFont="1" applyFill="1" applyBorder="1" applyAlignment="1" applyProtection="1">
      <alignment horizontal="center" vertical="center" wrapText="1"/>
      <protection/>
    </xf>
    <xf numFmtId="165" fontId="0" fillId="0" borderId="29" xfId="279" applyFont="1" applyFill="1" applyBorder="1" applyAlignment="1">
      <alignment horizontal="right" vertical="center"/>
    </xf>
    <xf numFmtId="169" fontId="0" fillId="0" borderId="31" xfId="0" applyNumberFormat="1" applyFont="1" applyFill="1" applyBorder="1" applyAlignment="1">
      <alignment horizontal="right" vertical="center" wrapText="1"/>
    </xf>
    <xf numFmtId="4" fontId="25" fillId="0" borderId="41" xfId="383" applyNumberFormat="1" applyFont="1" applyFill="1" applyBorder="1" applyAlignment="1">
      <alignment vertical="center" wrapText="1"/>
      <protection/>
    </xf>
    <xf numFmtId="170" fontId="25" fillId="0" borderId="42" xfId="383" applyNumberFormat="1" applyFont="1" applyFill="1" applyBorder="1" applyAlignment="1">
      <alignment horizontal="left" vertical="center"/>
      <protection/>
    </xf>
    <xf numFmtId="0" fontId="25" fillId="0" borderId="15" xfId="383" applyFont="1" applyFill="1" applyBorder="1" applyAlignment="1">
      <alignment horizontal="center" vertical="center" wrapText="1"/>
      <protection/>
    </xf>
    <xf numFmtId="166" fontId="0" fillId="0" borderId="43" xfId="465" applyFont="1" applyFill="1" applyBorder="1" applyAlignment="1">
      <alignment horizontal="center" vertical="center"/>
    </xf>
    <xf numFmtId="166" fontId="0" fillId="0" borderId="44" xfId="465" applyFont="1" applyFill="1" applyBorder="1" applyAlignment="1">
      <alignment horizontal="center" vertical="center"/>
    </xf>
    <xf numFmtId="166" fontId="0" fillId="0" borderId="45" xfId="465" applyFont="1" applyFill="1" applyBorder="1" applyAlignment="1">
      <alignment horizontal="center" vertical="center"/>
    </xf>
    <xf numFmtId="9" fontId="0" fillId="0" borderId="46" xfId="442" applyFont="1" applyFill="1" applyBorder="1" applyAlignment="1">
      <alignment horizontal="center" vertical="center"/>
    </xf>
    <xf numFmtId="9" fontId="0" fillId="0" borderId="39" xfId="442" applyFont="1" applyFill="1" applyBorder="1" applyAlignment="1">
      <alignment horizontal="center" vertical="center"/>
    </xf>
    <xf numFmtId="9" fontId="0" fillId="0" borderId="47" xfId="442" applyFont="1" applyFill="1" applyBorder="1" applyAlignment="1">
      <alignment horizontal="center" vertical="center"/>
    </xf>
    <xf numFmtId="0" fontId="0" fillId="0" borderId="13" xfId="323" applyNumberFormat="1" applyFont="1" applyFill="1" applyBorder="1" applyAlignment="1">
      <alignment horizontal="justify" vertical="center" wrapText="1"/>
      <protection/>
    </xf>
    <xf numFmtId="0" fontId="0" fillId="0" borderId="17" xfId="388" applyFont="1" applyFill="1" applyBorder="1" applyAlignment="1">
      <alignment horizontal="center" vertical="center" wrapText="1"/>
      <protection/>
    </xf>
    <xf numFmtId="0" fontId="0" fillId="0" borderId="18" xfId="323" applyFont="1" applyFill="1" applyBorder="1" applyAlignment="1">
      <alignment horizontal="justify" vertical="center" wrapText="1"/>
      <protection/>
    </xf>
    <xf numFmtId="0" fontId="0" fillId="0" borderId="48" xfId="388" applyFont="1" applyFill="1" applyBorder="1" applyAlignment="1">
      <alignment horizontal="center" vertical="center" wrapText="1"/>
      <protection/>
    </xf>
    <xf numFmtId="0" fontId="39" fillId="0" borderId="15" xfId="323" applyNumberFormat="1" applyFont="1" applyFill="1" applyBorder="1" applyAlignment="1">
      <alignment horizontal="justify" vertical="center" wrapText="1"/>
      <protection/>
    </xf>
    <xf numFmtId="0" fontId="0" fillId="0" borderId="15" xfId="323" applyNumberFormat="1" applyFont="1" applyFill="1" applyBorder="1" applyAlignment="1">
      <alignment horizontal="center" vertical="center" wrapText="1"/>
      <protection/>
    </xf>
    <xf numFmtId="2" fontId="0" fillId="0" borderId="15" xfId="0" applyNumberFormat="1" applyFont="1" applyFill="1" applyBorder="1" applyAlignment="1">
      <alignment horizontal="center" vertical="center"/>
    </xf>
    <xf numFmtId="165" fontId="0" fillId="0" borderId="15" xfId="279" applyFont="1" applyFill="1" applyBorder="1" applyAlignment="1">
      <alignment horizontal="right" vertical="center"/>
    </xf>
    <xf numFmtId="165" fontId="0" fillId="0" borderId="34" xfId="279" applyFont="1" applyFill="1" applyBorder="1" applyAlignment="1">
      <alignment horizontal="right" vertical="center"/>
    </xf>
    <xf numFmtId="167" fontId="0" fillId="0" borderId="19" xfId="486" applyFont="1" applyFill="1" applyBorder="1" applyAlignment="1" applyProtection="1">
      <alignment horizontal="center" vertical="center"/>
      <protection/>
    </xf>
    <xf numFmtId="168" fontId="0" fillId="0" borderId="19" xfId="289" applyFont="1" applyFill="1" applyBorder="1" applyAlignment="1">
      <alignment horizontal="center" vertical="center" wrapText="1"/>
    </xf>
    <xf numFmtId="168" fontId="0" fillId="0" borderId="21" xfId="289" applyFont="1" applyFill="1" applyBorder="1" applyAlignment="1">
      <alignment vertical="center"/>
    </xf>
    <xf numFmtId="0" fontId="24" fillId="47" borderId="10" xfId="0" applyFont="1" applyFill="1" applyBorder="1" applyAlignment="1">
      <alignment horizontal="center" vertical="center" wrapText="1"/>
    </xf>
    <xf numFmtId="0" fontId="24" fillId="47" borderId="12" xfId="0" applyFont="1" applyFill="1" applyBorder="1" applyAlignment="1">
      <alignment horizontal="center" vertical="center" wrapText="1"/>
    </xf>
    <xf numFmtId="0" fontId="24" fillId="47" borderId="49" xfId="0" applyFont="1" applyFill="1" applyBorder="1" applyAlignment="1">
      <alignment horizontal="center" vertical="center" wrapText="1"/>
    </xf>
    <xf numFmtId="4" fontId="26" fillId="48" borderId="23" xfId="321" applyNumberFormat="1" applyFont="1" applyFill="1" applyBorder="1" applyAlignment="1" applyProtection="1">
      <alignment horizontal="center" vertical="center" wrapText="1"/>
      <protection locked="0"/>
    </xf>
    <xf numFmtId="4" fontId="26" fillId="48" borderId="0" xfId="321" applyNumberFormat="1" applyFont="1" applyFill="1" applyBorder="1" applyAlignment="1" applyProtection="1">
      <alignment horizontal="center" vertical="center" wrapText="1"/>
      <protection locked="0"/>
    </xf>
    <xf numFmtId="4" fontId="26" fillId="48" borderId="24" xfId="321" applyNumberFormat="1" applyFont="1" applyFill="1" applyBorder="1" applyAlignment="1" applyProtection="1">
      <alignment horizontal="center" vertical="center" wrapText="1"/>
      <protection locked="0"/>
    </xf>
    <xf numFmtId="0" fontId="25" fillId="13" borderId="25" xfId="321" applyFont="1" applyFill="1" applyBorder="1" applyAlignment="1" applyProtection="1">
      <alignment horizontal="center" vertical="center"/>
      <protection locked="0"/>
    </xf>
    <xf numFmtId="0" fontId="25" fillId="13" borderId="26" xfId="321" applyFont="1" applyFill="1" applyBorder="1" applyAlignment="1" applyProtection="1">
      <alignment horizontal="center" vertical="center"/>
      <protection locked="0"/>
    </xf>
    <xf numFmtId="0" fontId="25" fillId="13" borderId="27" xfId="321" applyFont="1" applyFill="1" applyBorder="1" applyAlignment="1" applyProtection="1">
      <alignment horizontal="center" vertical="center"/>
      <protection locked="0"/>
    </xf>
    <xf numFmtId="4" fontId="23" fillId="48" borderId="50" xfId="321" applyNumberFormat="1" applyFont="1" applyFill="1" applyBorder="1" applyAlignment="1" applyProtection="1">
      <alignment horizontal="center" vertical="center" wrapText="1"/>
      <protection locked="0"/>
    </xf>
    <xf numFmtId="4" fontId="23" fillId="48" borderId="51" xfId="321" applyNumberFormat="1" applyFont="1" applyFill="1" applyBorder="1" applyAlignment="1" applyProtection="1">
      <alignment horizontal="center" vertical="center" wrapText="1"/>
      <protection locked="0"/>
    </xf>
    <xf numFmtId="4" fontId="23" fillId="48" borderId="52" xfId="321" applyNumberFormat="1" applyFont="1" applyFill="1" applyBorder="1" applyAlignment="1" applyProtection="1">
      <alignment horizontal="center" vertical="center" wrapText="1"/>
      <protection locked="0"/>
    </xf>
    <xf numFmtId="4" fontId="24" fillId="34" borderId="10" xfId="426" applyNumberFormat="1" applyFont="1" applyFill="1" applyBorder="1" applyAlignment="1">
      <alignment horizontal="center" vertical="center" wrapText="1"/>
      <protection/>
    </xf>
    <xf numFmtId="4" fontId="24" fillId="34" borderId="53" xfId="426" applyNumberFormat="1" applyFont="1" applyFill="1" applyBorder="1" applyAlignment="1">
      <alignment horizontal="center" vertical="center" wrapText="1"/>
      <protection/>
    </xf>
    <xf numFmtId="4" fontId="22" fillId="34" borderId="46" xfId="321" applyNumberFormat="1" applyFont="1" applyFill="1" applyBorder="1" applyAlignment="1">
      <alignment horizontal="center" vertical="center" wrapText="1"/>
      <protection/>
    </xf>
    <xf numFmtId="4" fontId="22" fillId="34" borderId="47" xfId="321" applyNumberFormat="1" applyFont="1" applyFill="1" applyBorder="1" applyAlignment="1">
      <alignment horizontal="center" vertical="center" wrapText="1"/>
      <protection/>
    </xf>
    <xf numFmtId="169" fontId="19" fillId="34" borderId="54" xfId="321" applyNumberFormat="1" applyFont="1" applyFill="1" applyBorder="1" applyAlignment="1">
      <alignment horizontal="center" vertical="center" wrapText="1"/>
      <protection/>
    </xf>
    <xf numFmtId="169" fontId="19" fillId="34" borderId="39" xfId="321" applyNumberFormat="1" applyFont="1" applyFill="1" applyBorder="1" applyAlignment="1">
      <alignment horizontal="center" vertical="center" wrapText="1"/>
      <protection/>
    </xf>
    <xf numFmtId="169" fontId="19" fillId="34" borderId="47" xfId="321" applyNumberFormat="1" applyFont="1" applyFill="1" applyBorder="1" applyAlignment="1">
      <alignment horizontal="center" vertical="center" wrapText="1"/>
      <protection/>
    </xf>
    <xf numFmtId="0" fontId="28" fillId="13" borderId="10" xfId="393" applyFont="1" applyFill="1" applyBorder="1" applyAlignment="1">
      <alignment horizontal="center"/>
      <protection/>
    </xf>
    <xf numFmtId="0" fontId="28" fillId="13" borderId="12" xfId="393" applyFont="1" applyFill="1" applyBorder="1" applyAlignment="1">
      <alignment horizontal="center"/>
      <protection/>
    </xf>
    <xf numFmtId="0" fontId="28" fillId="13" borderId="49" xfId="393" applyFont="1" applyFill="1" applyBorder="1" applyAlignment="1">
      <alignment horizontal="center"/>
      <protection/>
    </xf>
    <xf numFmtId="4" fontId="29" fillId="48" borderId="55" xfId="321" applyNumberFormat="1" applyFont="1" applyFill="1" applyBorder="1" applyAlignment="1" applyProtection="1">
      <alignment horizontal="center" vertical="center" wrapText="1"/>
      <protection locked="0"/>
    </xf>
    <xf numFmtId="4" fontId="29" fillId="48" borderId="56" xfId="321" applyNumberFormat="1" applyFont="1" applyFill="1" applyBorder="1" applyAlignment="1" applyProtection="1">
      <alignment horizontal="center" vertical="center" wrapText="1"/>
      <protection locked="0"/>
    </xf>
    <xf numFmtId="4" fontId="29" fillId="48" borderId="57" xfId="321" applyNumberFormat="1" applyFont="1" applyFill="1" applyBorder="1" applyAlignment="1" applyProtection="1">
      <alignment horizontal="center" vertical="center" wrapText="1"/>
      <protection locked="0"/>
    </xf>
    <xf numFmtId="4" fontId="27" fillId="48" borderId="23" xfId="321" applyNumberFormat="1" applyFont="1" applyFill="1" applyBorder="1" applyAlignment="1" applyProtection="1">
      <alignment horizontal="center" vertical="center" wrapText="1"/>
      <protection locked="0"/>
    </xf>
    <xf numFmtId="4" fontId="27" fillId="48" borderId="0" xfId="321" applyNumberFormat="1" applyFont="1" applyFill="1" applyBorder="1" applyAlignment="1" applyProtection="1">
      <alignment horizontal="center" vertical="center" wrapText="1"/>
      <protection locked="0"/>
    </xf>
    <xf numFmtId="4" fontId="27" fillId="48" borderId="24" xfId="321" applyNumberFormat="1" applyFont="1" applyFill="1" applyBorder="1" applyAlignment="1" applyProtection="1">
      <alignment horizontal="center" vertical="center" wrapText="1"/>
      <protection locked="0"/>
    </xf>
    <xf numFmtId="4" fontId="24" fillId="34" borderId="23" xfId="426" applyNumberFormat="1" applyFont="1" applyFill="1" applyBorder="1" applyAlignment="1">
      <alignment horizontal="center" vertical="center" wrapText="1"/>
      <protection/>
    </xf>
    <xf numFmtId="4" fontId="24" fillId="34" borderId="0" xfId="426" applyNumberFormat="1" applyFont="1" applyFill="1" applyBorder="1" applyAlignment="1">
      <alignment horizontal="center" vertical="center" wrapText="1"/>
      <protection/>
    </xf>
    <xf numFmtId="4" fontId="24" fillId="34" borderId="24" xfId="426" applyNumberFormat="1" applyFont="1" applyFill="1" applyBorder="1" applyAlignment="1">
      <alignment horizontal="center" vertical="center" wrapText="1"/>
      <protection/>
    </xf>
    <xf numFmtId="0" fontId="30" fillId="13" borderId="25" xfId="321" applyFont="1" applyFill="1" applyBorder="1" applyAlignment="1" applyProtection="1">
      <alignment horizontal="center" vertical="center"/>
      <protection locked="0"/>
    </xf>
    <xf numFmtId="0" fontId="30" fillId="13" borderId="26" xfId="321" applyFont="1" applyFill="1" applyBorder="1" applyAlignment="1" applyProtection="1">
      <alignment horizontal="center" vertical="center"/>
      <protection locked="0"/>
    </xf>
    <xf numFmtId="0" fontId="30" fillId="13" borderId="27" xfId="321" applyFont="1" applyFill="1" applyBorder="1" applyAlignment="1" applyProtection="1">
      <alignment horizontal="center" vertical="center"/>
      <protection locked="0"/>
    </xf>
    <xf numFmtId="0" fontId="28" fillId="49" borderId="10" xfId="393" applyFont="1" applyFill="1" applyBorder="1" applyAlignment="1">
      <alignment horizontal="center"/>
      <protection/>
    </xf>
    <xf numFmtId="0" fontId="28" fillId="49" borderId="12" xfId="393" applyFont="1" applyFill="1" applyBorder="1" applyAlignment="1">
      <alignment horizontal="center"/>
      <protection/>
    </xf>
    <xf numFmtId="0" fontId="28" fillId="49" borderId="49" xfId="393" applyFont="1" applyFill="1" applyBorder="1" applyAlignment="1">
      <alignment horizontal="center"/>
      <protection/>
    </xf>
    <xf numFmtId="0" fontId="27" fillId="13" borderId="25" xfId="321" applyFont="1" applyFill="1" applyBorder="1" applyAlignment="1" applyProtection="1">
      <alignment horizontal="center" vertical="center"/>
      <protection locked="0"/>
    </xf>
    <xf numFmtId="0" fontId="27" fillId="13" borderId="26" xfId="321" applyFont="1" applyFill="1" applyBorder="1" applyAlignment="1" applyProtection="1">
      <alignment horizontal="center" vertical="center"/>
      <protection locked="0"/>
    </xf>
    <xf numFmtId="0" fontId="27" fillId="13" borderId="27" xfId="321" applyFont="1" applyFill="1" applyBorder="1" applyAlignment="1" applyProtection="1">
      <alignment horizontal="center" vertical="center"/>
      <protection locked="0"/>
    </xf>
    <xf numFmtId="4" fontId="23" fillId="48" borderId="55" xfId="321" applyNumberFormat="1" applyFont="1" applyFill="1" applyBorder="1" applyAlignment="1" applyProtection="1">
      <alignment horizontal="center" vertical="center" wrapText="1"/>
      <protection locked="0"/>
    </xf>
    <xf numFmtId="4" fontId="23" fillId="48" borderId="56" xfId="321" applyNumberFormat="1" applyFont="1" applyFill="1" applyBorder="1" applyAlignment="1" applyProtection="1">
      <alignment horizontal="center" vertical="center" wrapText="1"/>
      <protection locked="0"/>
    </xf>
    <xf numFmtId="4" fontId="23" fillId="48" borderId="57" xfId="321" applyNumberFormat="1" applyFont="1" applyFill="1" applyBorder="1" applyAlignment="1" applyProtection="1">
      <alignment horizontal="center" vertical="center" wrapText="1"/>
      <protection locked="0"/>
    </xf>
    <xf numFmtId="0" fontId="19" fillId="13" borderId="46" xfId="321" applyNumberFormat="1" applyFont="1" applyFill="1" applyBorder="1" applyAlignment="1">
      <alignment horizontal="center" vertical="center"/>
      <protection/>
    </xf>
    <xf numFmtId="0" fontId="19" fillId="13" borderId="47" xfId="321" applyNumberFormat="1" applyFont="1" applyFill="1" applyBorder="1" applyAlignment="1">
      <alignment horizontal="center" vertical="center"/>
      <protection/>
    </xf>
    <xf numFmtId="164" fontId="19" fillId="13" borderId="54" xfId="321" applyNumberFormat="1" applyFont="1" applyFill="1" applyBorder="1" applyAlignment="1">
      <alignment horizontal="center" vertical="center"/>
      <protection/>
    </xf>
    <xf numFmtId="164" fontId="19" fillId="13" borderId="39" xfId="321" applyNumberFormat="1" applyFont="1" applyFill="1" applyBorder="1" applyAlignment="1">
      <alignment horizontal="center" vertical="center"/>
      <protection/>
    </xf>
    <xf numFmtId="164" fontId="19" fillId="13" borderId="47" xfId="321" applyNumberFormat="1" applyFont="1" applyFill="1" applyBorder="1" applyAlignment="1">
      <alignment horizontal="center" vertical="center"/>
      <protection/>
    </xf>
    <xf numFmtId="3" fontId="19" fillId="13" borderId="46" xfId="394" applyNumberFormat="1" applyFont="1" applyFill="1" applyBorder="1" applyAlignment="1">
      <alignment horizontal="center" vertical="center" wrapText="1"/>
      <protection/>
    </xf>
    <xf numFmtId="3" fontId="19" fillId="13" borderId="47" xfId="394" applyNumberFormat="1" applyFont="1" applyFill="1" applyBorder="1" applyAlignment="1">
      <alignment horizontal="center" vertical="center" wrapText="1"/>
      <protection/>
    </xf>
    <xf numFmtId="169" fontId="19" fillId="13" borderId="54" xfId="394" applyNumberFormat="1" applyFont="1" applyFill="1" applyBorder="1" applyAlignment="1" applyProtection="1">
      <alignment horizontal="center" vertical="center" wrapText="1"/>
      <protection/>
    </xf>
    <xf numFmtId="169" fontId="19" fillId="13" borderId="39" xfId="394" applyNumberFormat="1" applyFont="1" applyFill="1" applyBorder="1" applyAlignment="1" applyProtection="1">
      <alignment horizontal="center" vertical="center" wrapText="1"/>
      <protection/>
    </xf>
    <xf numFmtId="169" fontId="19" fillId="13" borderId="47" xfId="394" applyNumberFormat="1" applyFont="1" applyFill="1" applyBorder="1" applyAlignment="1" applyProtection="1">
      <alignment horizontal="center" vertical="center" wrapText="1"/>
      <protection/>
    </xf>
    <xf numFmtId="0" fontId="0" fillId="13" borderId="10" xfId="0" applyFont="1" applyFill="1" applyBorder="1" applyAlignment="1">
      <alignment horizontal="center"/>
    </xf>
    <xf numFmtId="0" fontId="0" fillId="13" borderId="12" xfId="0" applyFont="1" applyFill="1" applyBorder="1" applyAlignment="1">
      <alignment horizontal="center"/>
    </xf>
    <xf numFmtId="0" fontId="0" fillId="13" borderId="49" xfId="0" applyFont="1" applyFill="1" applyBorder="1" applyAlignment="1">
      <alignment horizontal="center"/>
    </xf>
    <xf numFmtId="4" fontId="24" fillId="48" borderId="23" xfId="321" applyNumberFormat="1" applyFont="1" applyFill="1" applyBorder="1" applyAlignment="1" applyProtection="1">
      <alignment horizontal="center" vertical="center" wrapText="1"/>
      <protection locked="0"/>
    </xf>
    <xf numFmtId="4" fontId="24" fillId="48" borderId="0" xfId="321" applyNumberFormat="1" applyFont="1" applyFill="1" applyBorder="1" applyAlignment="1" applyProtection="1">
      <alignment horizontal="center" vertical="center" wrapText="1"/>
      <protection locked="0"/>
    </xf>
    <xf numFmtId="4" fontId="24" fillId="48" borderId="24" xfId="321" applyNumberFormat="1" applyFont="1" applyFill="1" applyBorder="1" applyAlignment="1" applyProtection="1">
      <alignment horizontal="center" vertical="center" wrapText="1"/>
      <protection locked="0"/>
    </xf>
    <xf numFmtId="3" fontId="19" fillId="13" borderId="58" xfId="394" applyNumberFormat="1" applyFont="1" applyFill="1" applyBorder="1" applyAlignment="1">
      <alignment horizontal="center" vertical="center" wrapText="1"/>
      <protection/>
    </xf>
    <xf numFmtId="3" fontId="19" fillId="13" borderId="16" xfId="394" applyNumberFormat="1" applyFont="1" applyFill="1" applyBorder="1" applyAlignment="1">
      <alignment horizontal="center" vertical="center" wrapText="1"/>
      <protection/>
    </xf>
    <xf numFmtId="169" fontId="19" fillId="13" borderId="58" xfId="394" applyNumberFormat="1" applyFont="1" applyFill="1" applyBorder="1" applyAlignment="1" applyProtection="1">
      <alignment horizontal="center" vertical="center" wrapText="1"/>
      <protection/>
    </xf>
    <xf numFmtId="169" fontId="19" fillId="13" borderId="59" xfId="394" applyNumberFormat="1" applyFont="1" applyFill="1" applyBorder="1" applyAlignment="1" applyProtection="1">
      <alignment horizontal="center" vertical="center" wrapText="1"/>
      <protection/>
    </xf>
    <xf numFmtId="169" fontId="19" fillId="13" borderId="16" xfId="394" applyNumberFormat="1" applyFont="1" applyFill="1" applyBorder="1" applyAlignment="1" applyProtection="1">
      <alignment horizontal="center" vertical="center" wrapText="1"/>
      <protection/>
    </xf>
    <xf numFmtId="169" fontId="19" fillId="13" borderId="46" xfId="394" applyNumberFormat="1" applyFont="1" applyFill="1" applyBorder="1" applyAlignment="1" applyProtection="1">
      <alignment horizontal="center" vertical="center" wrapText="1"/>
      <protection/>
    </xf>
    <xf numFmtId="0" fontId="0" fillId="13" borderId="25" xfId="0" applyFont="1" applyFill="1" applyBorder="1" applyAlignment="1">
      <alignment horizontal="center"/>
    </xf>
    <xf numFmtId="0" fontId="0" fillId="13" borderId="26" xfId="0" applyFont="1" applyFill="1" applyBorder="1" applyAlignment="1">
      <alignment horizontal="center"/>
    </xf>
    <xf numFmtId="0" fontId="0" fillId="13" borderId="27" xfId="0" applyFont="1" applyFill="1" applyBorder="1" applyAlignment="1">
      <alignment horizontal="center"/>
    </xf>
    <xf numFmtId="3" fontId="19" fillId="13" borderId="58" xfId="395" applyNumberFormat="1" applyFont="1" applyFill="1" applyBorder="1" applyAlignment="1">
      <alignment horizontal="center" vertical="center" wrapText="1"/>
      <protection/>
    </xf>
    <xf numFmtId="3" fontId="19" fillId="13" borderId="16" xfId="395" applyNumberFormat="1" applyFont="1" applyFill="1" applyBorder="1" applyAlignment="1">
      <alignment horizontal="center" vertical="center" wrapText="1"/>
      <protection/>
    </xf>
    <xf numFmtId="169" fontId="19" fillId="13" borderId="58" xfId="395" applyNumberFormat="1" applyFont="1" applyFill="1" applyBorder="1" applyAlignment="1" applyProtection="1">
      <alignment horizontal="center" vertical="center" wrapText="1"/>
      <protection/>
    </xf>
    <xf numFmtId="169" fontId="19" fillId="13" borderId="59" xfId="395" applyNumberFormat="1" applyFont="1" applyFill="1" applyBorder="1" applyAlignment="1" applyProtection="1">
      <alignment horizontal="center" vertical="center" wrapText="1"/>
      <protection/>
    </xf>
    <xf numFmtId="169" fontId="19" fillId="13" borderId="16" xfId="395" applyNumberFormat="1" applyFont="1" applyFill="1" applyBorder="1" applyAlignment="1" applyProtection="1">
      <alignment horizontal="center" vertical="center" wrapText="1"/>
      <protection/>
    </xf>
    <xf numFmtId="4" fontId="23" fillId="48" borderId="55" xfId="323" applyNumberFormat="1" applyFont="1" applyFill="1" applyBorder="1" applyAlignment="1" applyProtection="1">
      <alignment horizontal="center" vertical="center" wrapText="1"/>
      <protection locked="0"/>
    </xf>
    <xf numFmtId="4" fontId="23" fillId="48" borderId="56" xfId="323" applyNumberFormat="1" applyFont="1" applyFill="1" applyBorder="1" applyAlignment="1" applyProtection="1">
      <alignment horizontal="center" vertical="center" wrapText="1"/>
      <protection locked="0"/>
    </xf>
    <xf numFmtId="4" fontId="23" fillId="48" borderId="57" xfId="323" applyNumberFormat="1" applyFont="1" applyFill="1" applyBorder="1" applyAlignment="1" applyProtection="1">
      <alignment horizontal="center" vertical="center" wrapText="1"/>
      <protection locked="0"/>
    </xf>
    <xf numFmtId="4" fontId="24" fillId="48" borderId="23" xfId="323" applyNumberFormat="1" applyFont="1" applyFill="1" applyBorder="1" applyAlignment="1" applyProtection="1">
      <alignment horizontal="center" vertical="center" wrapText="1"/>
      <protection locked="0"/>
    </xf>
    <xf numFmtId="4" fontId="24" fillId="48" borderId="0" xfId="323" applyNumberFormat="1" applyFont="1" applyFill="1" applyBorder="1" applyAlignment="1" applyProtection="1">
      <alignment horizontal="center" vertical="center" wrapText="1"/>
      <protection locked="0"/>
    </xf>
    <xf numFmtId="4" fontId="24" fillId="48" borderId="24" xfId="323" applyNumberFormat="1" applyFont="1" applyFill="1" applyBorder="1" applyAlignment="1" applyProtection="1">
      <alignment horizontal="center" vertical="center" wrapText="1"/>
      <protection locked="0"/>
    </xf>
    <xf numFmtId="4" fontId="24" fillId="34" borderId="23" xfId="427" applyNumberFormat="1" applyFont="1" applyFill="1" applyBorder="1" applyAlignment="1">
      <alignment horizontal="center" vertical="center" wrapText="1"/>
      <protection/>
    </xf>
    <xf numFmtId="4" fontId="24" fillId="34" borderId="0" xfId="427" applyNumberFormat="1" applyFont="1" applyFill="1" applyBorder="1" applyAlignment="1">
      <alignment horizontal="center" vertical="center" wrapText="1"/>
      <protection/>
    </xf>
    <xf numFmtId="4" fontId="24" fillId="34" borderId="24" xfId="427" applyNumberFormat="1" applyFont="1" applyFill="1" applyBorder="1" applyAlignment="1">
      <alignment horizontal="center" vertical="center" wrapText="1"/>
      <protection/>
    </xf>
    <xf numFmtId="0" fontId="25" fillId="13" borderId="25" xfId="323" applyFont="1" applyFill="1" applyBorder="1" applyAlignment="1" applyProtection="1">
      <alignment horizontal="center" vertical="center"/>
      <protection locked="0"/>
    </xf>
    <xf numFmtId="0" fontId="25" fillId="13" borderId="26" xfId="323" applyFont="1" applyFill="1" applyBorder="1" applyAlignment="1" applyProtection="1">
      <alignment horizontal="center" vertical="center"/>
      <protection locked="0"/>
    </xf>
    <xf numFmtId="0" fontId="25" fillId="13" borderId="27" xfId="323" applyFont="1" applyFill="1" applyBorder="1" applyAlignment="1" applyProtection="1">
      <alignment horizontal="center" vertical="center"/>
      <protection locked="0"/>
    </xf>
    <xf numFmtId="3" fontId="19" fillId="13" borderId="46" xfId="395" applyNumberFormat="1" applyFont="1" applyFill="1" applyBorder="1" applyAlignment="1">
      <alignment horizontal="center" vertical="center" wrapText="1"/>
      <protection/>
    </xf>
    <xf numFmtId="3" fontId="19" fillId="13" borderId="47" xfId="395" applyNumberFormat="1" applyFont="1" applyFill="1" applyBorder="1" applyAlignment="1">
      <alignment horizontal="center" vertical="center" wrapText="1"/>
      <protection/>
    </xf>
    <xf numFmtId="169" fontId="19" fillId="13" borderId="46" xfId="395" applyNumberFormat="1" applyFont="1" applyFill="1" applyBorder="1" applyAlignment="1" applyProtection="1">
      <alignment horizontal="center" vertical="center" wrapText="1"/>
      <protection/>
    </xf>
    <xf numFmtId="169" fontId="19" fillId="13" borderId="39" xfId="395" applyNumberFormat="1" applyFont="1" applyFill="1" applyBorder="1" applyAlignment="1" applyProtection="1">
      <alignment horizontal="center" vertical="center" wrapText="1"/>
      <protection/>
    </xf>
    <xf numFmtId="169" fontId="19" fillId="13" borderId="47" xfId="395" applyNumberFormat="1" applyFont="1" applyFill="1" applyBorder="1" applyAlignment="1" applyProtection="1">
      <alignment horizontal="center" vertical="center" wrapText="1"/>
      <protection/>
    </xf>
    <xf numFmtId="4" fontId="27" fillId="48" borderId="23" xfId="323" applyNumberFormat="1" applyFont="1" applyFill="1" applyBorder="1" applyAlignment="1" applyProtection="1">
      <alignment horizontal="center" vertical="center" wrapText="1"/>
      <protection locked="0"/>
    </xf>
    <xf numFmtId="4" fontId="27" fillId="48" borderId="0" xfId="323" applyNumberFormat="1" applyFont="1" applyFill="1" applyBorder="1" applyAlignment="1" applyProtection="1">
      <alignment horizontal="center" vertical="center" wrapText="1"/>
      <protection locked="0"/>
    </xf>
    <xf numFmtId="4" fontId="27" fillId="48" borderId="24" xfId="323" applyNumberFormat="1" applyFont="1" applyFill="1" applyBorder="1" applyAlignment="1" applyProtection="1">
      <alignment horizontal="center" vertical="center" wrapText="1"/>
      <protection locked="0"/>
    </xf>
    <xf numFmtId="10" fontId="25" fillId="0" borderId="0" xfId="0" applyNumberFormat="1" applyFont="1" applyFill="1" applyBorder="1" applyAlignment="1">
      <alignment horizontal="center" vertical="center" wrapText="1"/>
    </xf>
    <xf numFmtId="10" fontId="25" fillId="0" borderId="24"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xf>
    <xf numFmtId="1" fontId="19" fillId="0" borderId="30" xfId="0" applyNumberFormat="1" applyFont="1" applyFill="1" applyBorder="1" applyAlignment="1">
      <alignment horizontal="center" vertical="center"/>
    </xf>
    <xf numFmtId="181" fontId="19" fillId="0" borderId="60" xfId="0" applyNumberFormat="1" applyFont="1" applyFill="1" applyBorder="1" applyAlignment="1">
      <alignment horizontal="left" vertical="center"/>
    </xf>
    <xf numFmtId="181" fontId="19" fillId="0" borderId="61" xfId="0" applyNumberFormat="1" applyFont="1" applyFill="1" applyBorder="1" applyAlignment="1">
      <alignment horizontal="left" vertical="center"/>
    </xf>
    <xf numFmtId="168" fontId="0" fillId="0" borderId="14" xfId="289" applyFont="1" applyFill="1" applyBorder="1" applyAlignment="1">
      <alignment horizontal="center" vertical="center"/>
    </xf>
    <xf numFmtId="168" fontId="0" fillId="0" borderId="28" xfId="289" applyFont="1" applyFill="1" applyBorder="1" applyAlignment="1">
      <alignment horizontal="center" vertical="center"/>
    </xf>
    <xf numFmtId="10" fontId="0" fillId="0" borderId="60" xfId="442" applyNumberFormat="1" applyFont="1" applyFill="1" applyBorder="1" applyAlignment="1">
      <alignment horizontal="center" vertical="center"/>
    </xf>
    <xf numFmtId="10" fontId="0" fillId="0" borderId="62" xfId="442"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10" fontId="0" fillId="0" borderId="22" xfId="442" applyNumberFormat="1" applyFont="1" applyFill="1" applyBorder="1" applyAlignment="1">
      <alignment horizontal="center" vertical="center"/>
    </xf>
    <xf numFmtId="1" fontId="19" fillId="0" borderId="17" xfId="0" applyNumberFormat="1" applyFont="1" applyFill="1" applyBorder="1" applyAlignment="1">
      <alignment horizontal="center" vertical="center"/>
    </xf>
    <xf numFmtId="181" fontId="19" fillId="0" borderId="63" xfId="0" applyNumberFormat="1" applyFont="1" applyFill="1" applyBorder="1" applyAlignment="1">
      <alignment horizontal="left" vertical="center"/>
    </xf>
    <xf numFmtId="168" fontId="0" fillId="0" borderId="17" xfId="289" applyFont="1" applyFill="1" applyBorder="1" applyAlignment="1">
      <alignment horizontal="center" vertical="center"/>
    </xf>
    <xf numFmtId="10" fontId="0" fillId="0" borderId="20" xfId="442" applyNumberFormat="1" applyFont="1" applyFill="1" applyBorder="1" applyAlignment="1">
      <alignment horizontal="center" vertical="center"/>
    </xf>
    <xf numFmtId="0" fontId="19" fillId="47" borderId="55" xfId="0" applyFont="1" applyFill="1" applyBorder="1" applyAlignment="1">
      <alignment horizontal="center" vertical="center"/>
    </xf>
    <xf numFmtId="0" fontId="19" fillId="47" borderId="56" xfId="0" applyFont="1" applyFill="1" applyBorder="1" applyAlignment="1">
      <alignment horizontal="center" vertical="center"/>
    </xf>
    <xf numFmtId="0" fontId="19" fillId="47" borderId="57" xfId="0" applyFont="1" applyFill="1" applyBorder="1" applyAlignment="1">
      <alignment horizontal="center" vertical="center"/>
    </xf>
    <xf numFmtId="0" fontId="19" fillId="47" borderId="23" xfId="0" applyFont="1" applyFill="1" applyBorder="1" applyAlignment="1">
      <alignment horizontal="center" vertical="center"/>
    </xf>
    <xf numFmtId="0" fontId="19" fillId="47" borderId="0" xfId="0" applyFont="1" applyFill="1" applyBorder="1" applyAlignment="1">
      <alignment horizontal="center" vertical="center"/>
    </xf>
    <xf numFmtId="0" fontId="19" fillId="47" borderId="24"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180" fontId="19" fillId="0" borderId="64" xfId="0" applyNumberFormat="1" applyFont="1" applyFill="1" applyBorder="1" applyAlignment="1">
      <alignment horizontal="center" vertical="center"/>
    </xf>
    <xf numFmtId="180" fontId="19" fillId="0" borderId="65" xfId="0" applyNumberFormat="1" applyFont="1" applyFill="1" applyBorder="1" applyAlignment="1">
      <alignment horizontal="center" vertical="center"/>
    </xf>
    <xf numFmtId="10" fontId="19" fillId="0" borderId="64" xfId="0" applyNumberFormat="1" applyFont="1" applyFill="1" applyBorder="1" applyAlignment="1">
      <alignment horizontal="center" vertical="center"/>
    </xf>
    <xf numFmtId="10" fontId="19" fillId="0" borderId="65" xfId="0" applyNumberFormat="1" applyFont="1" applyFill="1" applyBorder="1" applyAlignment="1">
      <alignment horizontal="center" vertical="center"/>
    </xf>
    <xf numFmtId="181" fontId="19" fillId="0" borderId="58" xfId="0" applyNumberFormat="1" applyFont="1" applyFill="1" applyBorder="1" applyAlignment="1">
      <alignment horizontal="center" vertical="center"/>
    </xf>
    <xf numFmtId="181" fontId="19" fillId="0" borderId="59" xfId="0" applyNumberFormat="1" applyFont="1" applyFill="1" applyBorder="1" applyAlignment="1">
      <alignment horizontal="center" vertical="center"/>
    </xf>
    <xf numFmtId="181" fontId="19" fillId="0" borderId="16" xfId="0" applyNumberFormat="1" applyFont="1" applyFill="1" applyBorder="1" applyAlignment="1">
      <alignment horizontal="center" vertical="center"/>
    </xf>
    <xf numFmtId="1" fontId="19" fillId="0" borderId="48" xfId="0" applyNumberFormat="1" applyFont="1" applyFill="1" applyBorder="1" applyAlignment="1">
      <alignment horizontal="center" vertical="center"/>
    </xf>
    <xf numFmtId="1" fontId="19" fillId="0" borderId="33" xfId="0" applyNumberFormat="1" applyFont="1" applyFill="1" applyBorder="1" applyAlignment="1">
      <alignment horizontal="center" vertical="center"/>
    </xf>
    <xf numFmtId="181" fontId="19" fillId="0" borderId="66" xfId="0" applyNumberFormat="1" applyFont="1" applyFill="1" applyBorder="1" applyAlignment="1">
      <alignment horizontal="left" vertical="center"/>
    </xf>
    <xf numFmtId="181" fontId="19" fillId="0" borderId="67" xfId="0" applyNumberFormat="1" applyFont="1" applyFill="1" applyBorder="1" applyAlignment="1">
      <alignment horizontal="left" vertical="center"/>
    </xf>
    <xf numFmtId="168" fontId="0" fillId="0" borderId="30" xfId="289" applyFont="1" applyFill="1" applyBorder="1" applyAlignment="1">
      <alignment horizontal="center" vertical="center"/>
    </xf>
    <xf numFmtId="168" fontId="0" fillId="0" borderId="48" xfId="289" applyFont="1" applyFill="1" applyBorder="1" applyAlignment="1">
      <alignment horizontal="center" vertical="center"/>
    </xf>
    <xf numFmtId="168" fontId="0" fillId="0" borderId="33" xfId="289" applyFont="1" applyFill="1" applyBorder="1" applyAlignment="1">
      <alignment horizontal="center" vertical="center"/>
    </xf>
  </cellXfs>
  <cellStyles count="5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Ênfase1" xfId="27"/>
    <cellStyle name="20% - Ênfase1 2" xfId="28"/>
    <cellStyle name="20% - Ênfase1 2 2" xfId="29"/>
    <cellStyle name="20% - Ênfase1 3" xfId="30"/>
    <cellStyle name="20% - Ênfase1 3 2" xfId="31"/>
    <cellStyle name="20% - Ênfase1 4" xfId="32"/>
    <cellStyle name="20% - Ênfase1 4 2" xfId="33"/>
    <cellStyle name="20% - Ênfase1 5" xfId="34"/>
    <cellStyle name="20% - Ênfase1 5 2" xfId="35"/>
    <cellStyle name="20% - Ênfase1 6" xfId="36"/>
    <cellStyle name="20% - Ênfase2" xfId="37"/>
    <cellStyle name="20% - Ênfase2 2" xfId="38"/>
    <cellStyle name="20% - Ênfase2 2 2" xfId="39"/>
    <cellStyle name="20% - Ênfase2 3" xfId="40"/>
    <cellStyle name="20% - Ênfase2 3 2" xfId="41"/>
    <cellStyle name="20% - Ênfase2 4" xfId="42"/>
    <cellStyle name="20% - Ênfase2 4 2" xfId="43"/>
    <cellStyle name="20% - Ênfase2 5" xfId="44"/>
    <cellStyle name="20% - Ênfase2 5 2" xfId="45"/>
    <cellStyle name="20% - Ênfase2 6" xfId="46"/>
    <cellStyle name="20% - Ênfase3" xfId="47"/>
    <cellStyle name="20% - Ênfase3 2" xfId="48"/>
    <cellStyle name="20% - Ênfase3 2 2" xfId="49"/>
    <cellStyle name="20% - Ênfase3 3" xfId="50"/>
    <cellStyle name="20% - Ênfase3 3 2" xfId="51"/>
    <cellStyle name="20% - Ênfase3 4" xfId="52"/>
    <cellStyle name="20% - Ênfase3 4 2" xfId="53"/>
    <cellStyle name="20% - Ênfase3 5" xfId="54"/>
    <cellStyle name="20% - Ênfase3 5 2" xfId="55"/>
    <cellStyle name="20% - Ênfase3 6" xfId="56"/>
    <cellStyle name="20% - Ênfase4" xfId="57"/>
    <cellStyle name="20% - Ênfase4 2" xfId="58"/>
    <cellStyle name="20% - Ênfase4 2 2" xfId="59"/>
    <cellStyle name="20% - Ênfase4 3" xfId="60"/>
    <cellStyle name="20% - Ênfase4 3 2" xfId="61"/>
    <cellStyle name="20% - Ênfase4 4" xfId="62"/>
    <cellStyle name="20% - Ênfase4 4 2" xfId="63"/>
    <cellStyle name="20% - Ênfase4 5" xfId="64"/>
    <cellStyle name="20% - Ênfase4 5 2" xfId="65"/>
    <cellStyle name="20% - Ênfase4 6" xfId="66"/>
    <cellStyle name="20% - Ênfase5" xfId="67"/>
    <cellStyle name="20% - Ênfase5 2" xfId="68"/>
    <cellStyle name="20% - Ênfase5 2 2" xfId="69"/>
    <cellStyle name="20% - Ênfase5 3" xfId="70"/>
    <cellStyle name="20% - Ênfase5 3 2" xfId="71"/>
    <cellStyle name="20% - Ênfase5 4" xfId="72"/>
    <cellStyle name="20% - Ênfase5 4 2" xfId="73"/>
    <cellStyle name="20% - Ênfase5 5" xfId="74"/>
    <cellStyle name="20% - Ênfase5 5 2" xfId="75"/>
    <cellStyle name="20% - Ênfase5 6" xfId="76"/>
    <cellStyle name="20% - Ênfase6" xfId="77"/>
    <cellStyle name="20% - Ênfase6 2" xfId="78"/>
    <cellStyle name="20% - Ênfase6 2 2" xfId="79"/>
    <cellStyle name="20% - Ênfase6 3" xfId="80"/>
    <cellStyle name="20% - Ênfase6 3 2" xfId="81"/>
    <cellStyle name="20% - Ênfase6 4" xfId="82"/>
    <cellStyle name="20% - Ênfase6 4 2" xfId="83"/>
    <cellStyle name="20% - Ênfase6 5" xfId="84"/>
    <cellStyle name="20% - Ênfase6 5 2" xfId="85"/>
    <cellStyle name="20% - Ênfase6 6" xfId="86"/>
    <cellStyle name="40% - Accent1" xfId="87"/>
    <cellStyle name="40% - Accent1 2" xfId="88"/>
    <cellStyle name="40% - Accent2" xfId="89"/>
    <cellStyle name="40% - Accent2 2" xfId="90"/>
    <cellStyle name="40% - Accent3" xfId="91"/>
    <cellStyle name="40% - Accent3 2" xfId="92"/>
    <cellStyle name="40% - Accent4" xfId="93"/>
    <cellStyle name="40% - Accent4 2" xfId="94"/>
    <cellStyle name="40% - Accent5" xfId="95"/>
    <cellStyle name="40% - Accent5 2" xfId="96"/>
    <cellStyle name="40% - Accent6" xfId="97"/>
    <cellStyle name="40% - Accent6 2" xfId="98"/>
    <cellStyle name="40% - Ênfase1" xfId="99"/>
    <cellStyle name="40% - Ênfase1 2" xfId="100"/>
    <cellStyle name="40% - Ênfase1 2 2" xfId="101"/>
    <cellStyle name="40% - Ênfase1 3" xfId="102"/>
    <cellStyle name="40% - Ênfase1 3 2" xfId="103"/>
    <cellStyle name="40% - Ênfase1 4" xfId="104"/>
    <cellStyle name="40% - Ênfase1 4 2" xfId="105"/>
    <cellStyle name="40% - Ênfase1 5" xfId="106"/>
    <cellStyle name="40% - Ênfase1 5 2" xfId="107"/>
    <cellStyle name="40% - Ênfase1 6" xfId="108"/>
    <cellStyle name="40% - Ênfase2" xfId="109"/>
    <cellStyle name="40% - Ênfase2 2" xfId="110"/>
    <cellStyle name="40% - Ênfase2 2 2" xfId="111"/>
    <cellStyle name="40% - Ênfase2 3" xfId="112"/>
    <cellStyle name="40% - Ênfase2 3 2" xfId="113"/>
    <cellStyle name="40% - Ênfase2 4" xfId="114"/>
    <cellStyle name="40% - Ênfase2 4 2" xfId="115"/>
    <cellStyle name="40% - Ênfase2 5" xfId="116"/>
    <cellStyle name="40% - Ênfase2 5 2" xfId="117"/>
    <cellStyle name="40% - Ênfase2 6" xfId="118"/>
    <cellStyle name="40% - Ênfase3" xfId="119"/>
    <cellStyle name="40% - Ênfase3 2" xfId="120"/>
    <cellStyle name="40% - Ênfase3 2 2" xfId="121"/>
    <cellStyle name="40% - Ênfase3 3" xfId="122"/>
    <cellStyle name="40% - Ênfase3 3 2" xfId="123"/>
    <cellStyle name="40% - Ênfase3 4" xfId="124"/>
    <cellStyle name="40% - Ênfase3 4 2" xfId="125"/>
    <cellStyle name="40% - Ênfase3 5" xfId="126"/>
    <cellStyle name="40% - Ênfase3 5 2" xfId="127"/>
    <cellStyle name="40% - Ênfase3 6" xfId="128"/>
    <cellStyle name="40% - Ênfase4" xfId="129"/>
    <cellStyle name="40% - Ênfase4 2" xfId="130"/>
    <cellStyle name="40% - Ênfase4 2 2" xfId="131"/>
    <cellStyle name="40% - Ênfase4 3" xfId="132"/>
    <cellStyle name="40% - Ênfase4 3 2" xfId="133"/>
    <cellStyle name="40% - Ênfase4 4" xfId="134"/>
    <cellStyle name="40% - Ênfase4 4 2" xfId="135"/>
    <cellStyle name="40% - Ênfase4 5" xfId="136"/>
    <cellStyle name="40% - Ênfase4 5 2" xfId="137"/>
    <cellStyle name="40% - Ênfase4 6" xfId="138"/>
    <cellStyle name="40% - Ênfase5" xfId="139"/>
    <cellStyle name="40% - Ênfase5 2" xfId="140"/>
    <cellStyle name="40% - Ênfase5 2 2" xfId="141"/>
    <cellStyle name="40% - Ênfase5 3" xfId="142"/>
    <cellStyle name="40% - Ênfase5 3 2" xfId="143"/>
    <cellStyle name="40% - Ênfase5 4" xfId="144"/>
    <cellStyle name="40% - Ênfase5 4 2" xfId="145"/>
    <cellStyle name="40% - Ênfase5 5" xfId="146"/>
    <cellStyle name="40% - Ênfase5 5 2" xfId="147"/>
    <cellStyle name="40% - Ênfase5 6" xfId="148"/>
    <cellStyle name="40% - Ênfase6" xfId="149"/>
    <cellStyle name="40% - Ênfase6 2" xfId="150"/>
    <cellStyle name="40% - Ênfase6 2 2" xfId="151"/>
    <cellStyle name="40% - Ênfase6 3" xfId="152"/>
    <cellStyle name="40% - Ênfase6 3 2" xfId="153"/>
    <cellStyle name="40% - Ênfase6 4" xfId="154"/>
    <cellStyle name="40% - Ênfase6 4 2" xfId="155"/>
    <cellStyle name="40% - Ênfase6 5" xfId="156"/>
    <cellStyle name="40% - Ênfase6 5 2" xfId="157"/>
    <cellStyle name="40% - Ênfase6 6" xfId="158"/>
    <cellStyle name="60% - Accent1" xfId="159"/>
    <cellStyle name="60% - Accent2" xfId="160"/>
    <cellStyle name="60% - Accent3" xfId="161"/>
    <cellStyle name="60% - Accent4" xfId="162"/>
    <cellStyle name="60% - Accent5" xfId="163"/>
    <cellStyle name="60% - Accent6" xfId="164"/>
    <cellStyle name="60% - Ênfase1" xfId="165"/>
    <cellStyle name="60% - Ênfase1 2" xfId="166"/>
    <cellStyle name="60% - Ênfase1 3" xfId="167"/>
    <cellStyle name="60% - Ênfase1 4" xfId="168"/>
    <cellStyle name="60% - Ênfase1 5" xfId="169"/>
    <cellStyle name="60% - Ênfase2" xfId="170"/>
    <cellStyle name="60% - Ênfase2 2" xfId="171"/>
    <cellStyle name="60% - Ênfase2 3" xfId="172"/>
    <cellStyle name="60% - Ênfase2 4" xfId="173"/>
    <cellStyle name="60% - Ênfase2 5" xfId="174"/>
    <cellStyle name="60% - Ênfase3" xfId="175"/>
    <cellStyle name="60% - Ênfase3 2" xfId="176"/>
    <cellStyle name="60% - Ênfase3 3" xfId="177"/>
    <cellStyle name="60% - Ênfase3 4" xfId="178"/>
    <cellStyle name="60% - Ênfase3 5" xfId="179"/>
    <cellStyle name="60% - Ênfase4" xfId="180"/>
    <cellStyle name="60% - Ênfase4 2" xfId="181"/>
    <cellStyle name="60% - Ênfase4 3" xfId="182"/>
    <cellStyle name="60% - Ênfase4 4" xfId="183"/>
    <cellStyle name="60% - Ênfase4 5" xfId="184"/>
    <cellStyle name="60% - Ênfase5" xfId="185"/>
    <cellStyle name="60% - Ênfase5 2" xfId="186"/>
    <cellStyle name="60% - Ênfase5 3" xfId="187"/>
    <cellStyle name="60% - Ênfase5 4" xfId="188"/>
    <cellStyle name="60% - Ênfase5 5" xfId="189"/>
    <cellStyle name="60% - Ênfase6" xfId="190"/>
    <cellStyle name="60% - Ênfase6 2" xfId="191"/>
    <cellStyle name="60% - Ênfase6 3" xfId="192"/>
    <cellStyle name="60% - Ênfase6 4" xfId="193"/>
    <cellStyle name="60% - Ênfase6 5" xfId="194"/>
    <cellStyle name="Accent1" xfId="195"/>
    <cellStyle name="Accent2" xfId="196"/>
    <cellStyle name="Accent3" xfId="197"/>
    <cellStyle name="Accent4" xfId="198"/>
    <cellStyle name="Accent5" xfId="199"/>
    <cellStyle name="Accent6" xfId="200"/>
    <cellStyle name="Bad" xfId="201"/>
    <cellStyle name="Bom" xfId="202"/>
    <cellStyle name="Bom 2" xfId="203"/>
    <cellStyle name="Bom 3" xfId="204"/>
    <cellStyle name="Bom 4" xfId="205"/>
    <cellStyle name="Bom 5" xfId="206"/>
    <cellStyle name="Calculation" xfId="207"/>
    <cellStyle name="Cálculo" xfId="208"/>
    <cellStyle name="Cálculo 2" xfId="209"/>
    <cellStyle name="Cálculo 3" xfId="210"/>
    <cellStyle name="Cálculo 4" xfId="211"/>
    <cellStyle name="Cálculo 5" xfId="212"/>
    <cellStyle name="Célula de Verificação" xfId="213"/>
    <cellStyle name="Célula de Verificação 2" xfId="214"/>
    <cellStyle name="Célula de Verificação 3" xfId="215"/>
    <cellStyle name="Célula de Verificação 4" xfId="216"/>
    <cellStyle name="Célula de Verificação 5" xfId="217"/>
    <cellStyle name="Célula Vinculada" xfId="218"/>
    <cellStyle name="Célula Vinculada 2" xfId="219"/>
    <cellStyle name="Célula Vinculada 3" xfId="220"/>
    <cellStyle name="Célula Vinculada 4" xfId="221"/>
    <cellStyle name="Célula Vinculada 5" xfId="222"/>
    <cellStyle name="Check Cell" xfId="223"/>
    <cellStyle name="Ênfase1" xfId="224"/>
    <cellStyle name="Ênfase1 2" xfId="225"/>
    <cellStyle name="Ênfase1 3" xfId="226"/>
    <cellStyle name="Ênfase1 4" xfId="227"/>
    <cellStyle name="Ênfase1 5" xfId="228"/>
    <cellStyle name="Ênfase2" xfId="229"/>
    <cellStyle name="Ênfase2 2" xfId="230"/>
    <cellStyle name="Ênfase2 3" xfId="231"/>
    <cellStyle name="Ênfase2 4" xfId="232"/>
    <cellStyle name="Ênfase2 5" xfId="233"/>
    <cellStyle name="Ênfase3" xfId="234"/>
    <cellStyle name="Ênfase3 2" xfId="235"/>
    <cellStyle name="Ênfase3 3" xfId="236"/>
    <cellStyle name="Ênfase3 4" xfId="237"/>
    <cellStyle name="Ênfase3 5" xfId="238"/>
    <cellStyle name="Ênfase4" xfId="239"/>
    <cellStyle name="Ênfase4 2" xfId="240"/>
    <cellStyle name="Ênfase4 3" xfId="241"/>
    <cellStyle name="Ênfase4 4" xfId="242"/>
    <cellStyle name="Ênfase4 5" xfId="243"/>
    <cellStyle name="Ênfase5" xfId="244"/>
    <cellStyle name="Ênfase5 2" xfId="245"/>
    <cellStyle name="Ênfase5 3" xfId="246"/>
    <cellStyle name="Ênfase5 4" xfId="247"/>
    <cellStyle name="Ênfase5 5" xfId="248"/>
    <cellStyle name="Ênfase6" xfId="249"/>
    <cellStyle name="Ênfase6 2" xfId="250"/>
    <cellStyle name="Ênfase6 3" xfId="251"/>
    <cellStyle name="Ênfase6 4" xfId="252"/>
    <cellStyle name="Ênfase6 5" xfId="253"/>
    <cellStyle name="Entrada" xfId="254"/>
    <cellStyle name="Entrada 2" xfId="255"/>
    <cellStyle name="Entrada 3" xfId="256"/>
    <cellStyle name="Entrada 4" xfId="257"/>
    <cellStyle name="Entrada 5" xfId="258"/>
    <cellStyle name="Excel Built-in Normal" xfId="259"/>
    <cellStyle name="Explanatory Text" xfId="260"/>
    <cellStyle name="Good" xfId="261"/>
    <cellStyle name="Heading 1" xfId="262"/>
    <cellStyle name="Heading 2" xfId="263"/>
    <cellStyle name="Heading 3" xfId="264"/>
    <cellStyle name="Heading 4" xfId="265"/>
    <cellStyle name="Hyperlink" xfId="266"/>
    <cellStyle name="Followed Hyperlink" xfId="267"/>
    <cellStyle name="Incorreto" xfId="268"/>
    <cellStyle name="Incorreto 2" xfId="269"/>
    <cellStyle name="Incorreto 3" xfId="270"/>
    <cellStyle name="Incorreto 4" xfId="271"/>
    <cellStyle name="Incorreto 5" xfId="272"/>
    <cellStyle name="Input" xfId="273"/>
    <cellStyle name="Linked Cell" xfId="274"/>
    <cellStyle name="Currency" xfId="275"/>
    <cellStyle name="Currency [0]" xfId="276"/>
    <cellStyle name="Moeda 2" xfId="277"/>
    <cellStyle name="Moeda 2 2" xfId="278"/>
    <cellStyle name="Moeda 2 2 2" xfId="279"/>
    <cellStyle name="Moeda 2 2 2 4" xfId="280"/>
    <cellStyle name="Moeda 2 3" xfId="281"/>
    <cellStyle name="Moeda 2 3 2" xfId="282"/>
    <cellStyle name="Moeda 2 4" xfId="283"/>
    <cellStyle name="Moeda 2 4 2" xfId="284"/>
    <cellStyle name="Moeda 2 5" xfId="285"/>
    <cellStyle name="Moeda 2 5 2" xfId="286"/>
    <cellStyle name="Moeda 2 6" xfId="287"/>
    <cellStyle name="Moeda 3" xfId="288"/>
    <cellStyle name="Moeda 4" xfId="289"/>
    <cellStyle name="Moeda 4 7" xfId="290"/>
    <cellStyle name="Neutra" xfId="291"/>
    <cellStyle name="Neutra 2" xfId="292"/>
    <cellStyle name="Neutra 3" xfId="293"/>
    <cellStyle name="Neutra 4" xfId="294"/>
    <cellStyle name="Neutra 5" xfId="295"/>
    <cellStyle name="Neutral" xfId="296"/>
    <cellStyle name="Normal 10" xfId="297"/>
    <cellStyle name="Normal 10 2" xfId="298"/>
    <cellStyle name="Normal 11" xfId="299"/>
    <cellStyle name="Normal 11 2" xfId="300"/>
    <cellStyle name="Normal 12" xfId="301"/>
    <cellStyle name="Normal 12 2" xfId="302"/>
    <cellStyle name="Normal 14" xfId="303"/>
    <cellStyle name="Normal 14 2" xfId="304"/>
    <cellStyle name="Normal 14 2 2" xfId="305"/>
    <cellStyle name="Normal 14 3" xfId="306"/>
    <cellStyle name="Normal 14 3 2" xfId="307"/>
    <cellStyle name="Normal 14 4" xfId="308"/>
    <cellStyle name="Normal 14 4 2" xfId="309"/>
    <cellStyle name="Normal 14 5" xfId="310"/>
    <cellStyle name="Normal 16" xfId="311"/>
    <cellStyle name="Normal 16 2" xfId="312"/>
    <cellStyle name="Normal 16 2 2" xfId="313"/>
    <cellStyle name="Normal 16 3" xfId="314"/>
    <cellStyle name="Normal 16 3 2" xfId="315"/>
    <cellStyle name="Normal 16 4" xfId="316"/>
    <cellStyle name="Normal 16 4 2" xfId="317"/>
    <cellStyle name="Normal 16 5" xfId="318"/>
    <cellStyle name="Normal 19" xfId="319"/>
    <cellStyle name="Normal 19 2" xfId="320"/>
    <cellStyle name="Normal 2" xfId="321"/>
    <cellStyle name="Normal 2 10" xfId="322"/>
    <cellStyle name="Normal 2 10 2" xfId="323"/>
    <cellStyle name="Normal 2 11" xfId="324"/>
    <cellStyle name="Normal 2 11 2" xfId="325"/>
    <cellStyle name="Normal 2 12" xfId="326"/>
    <cellStyle name="Normal 2 12 2" xfId="327"/>
    <cellStyle name="Normal 2 13" xfId="328"/>
    <cellStyle name="Normal 2 13 2" xfId="329"/>
    <cellStyle name="Normal 2 14" xfId="330"/>
    <cellStyle name="Normal 2 14 2" xfId="331"/>
    <cellStyle name="Normal 2 15" xfId="332"/>
    <cellStyle name="Normal 2 15 2" xfId="333"/>
    <cellStyle name="Normal 2 16" xfId="334"/>
    <cellStyle name="Normal 2 19" xfId="335"/>
    <cellStyle name="Normal 2 19 2" xfId="336"/>
    <cellStyle name="Normal 2 2" xfId="337"/>
    <cellStyle name="Normal 2 2 2" xfId="338"/>
    <cellStyle name="Normal 2 24" xfId="339"/>
    <cellStyle name="Normal 2 24 2" xfId="340"/>
    <cellStyle name="Normal 2 28" xfId="341"/>
    <cellStyle name="Normal 2 28 2" xfId="342"/>
    <cellStyle name="Normal 2 3" xfId="343"/>
    <cellStyle name="Normal 2 3 2" xfId="344"/>
    <cellStyle name="Normal 2 33" xfId="345"/>
    <cellStyle name="Normal 2 33 2" xfId="346"/>
    <cellStyle name="Normal 2 34" xfId="347"/>
    <cellStyle name="Normal 2 34 2" xfId="348"/>
    <cellStyle name="Normal 2 35" xfId="349"/>
    <cellStyle name="Normal 2 35 2" xfId="350"/>
    <cellStyle name="Normal 2 36" xfId="351"/>
    <cellStyle name="Normal 2 36 2" xfId="352"/>
    <cellStyle name="Normal 2 37" xfId="353"/>
    <cellStyle name="Normal 2 37 2" xfId="354"/>
    <cellStyle name="Normal 2 4" xfId="355"/>
    <cellStyle name="Normal 2 4 2" xfId="356"/>
    <cellStyle name="Normal 2 5" xfId="357"/>
    <cellStyle name="Normal 2 5 2" xfId="358"/>
    <cellStyle name="Normal 2 6" xfId="359"/>
    <cellStyle name="Normal 2 6 2" xfId="360"/>
    <cellStyle name="Normal 2 7" xfId="361"/>
    <cellStyle name="Normal 2 7 2" xfId="362"/>
    <cellStyle name="Normal 2 8" xfId="363"/>
    <cellStyle name="Normal 2 8 2" xfId="364"/>
    <cellStyle name="Normal 2 9" xfId="365"/>
    <cellStyle name="Normal 2 9 2" xfId="366"/>
    <cellStyle name="Normal 2_Planilha_de_referncia 11-07-2011" xfId="367"/>
    <cellStyle name="Normal 20" xfId="368"/>
    <cellStyle name="Normal 21" xfId="369"/>
    <cellStyle name="Normal 21 2" xfId="370"/>
    <cellStyle name="Normal 22" xfId="371"/>
    <cellStyle name="Normal 22 2" xfId="372"/>
    <cellStyle name="Normal 23" xfId="373"/>
    <cellStyle name="Normal 23 2" xfId="374"/>
    <cellStyle name="Normal 24" xfId="375"/>
    <cellStyle name="Normal 24 2" xfId="376"/>
    <cellStyle name="Normal 25" xfId="377"/>
    <cellStyle name="Normal 25 2" xfId="378"/>
    <cellStyle name="Normal 26" xfId="379"/>
    <cellStyle name="Normal 26 2" xfId="380"/>
    <cellStyle name="Normal 27" xfId="381"/>
    <cellStyle name="Normal 27 2" xfId="382"/>
    <cellStyle name="Normal 3" xfId="383"/>
    <cellStyle name="Normal 3 2" xfId="384"/>
    <cellStyle name="Normal 3 2 2" xfId="385"/>
    <cellStyle name="Normal 4" xfId="386"/>
    <cellStyle name="Normal 4 2" xfId="387"/>
    <cellStyle name="Normal 4 2 2" xfId="388"/>
    <cellStyle name="Normal 4 3" xfId="389"/>
    <cellStyle name="Normal 4 3 2" xfId="390"/>
    <cellStyle name="Normal 4 4" xfId="391"/>
    <cellStyle name="Normal 4_Modelo de planilha" xfId="392"/>
    <cellStyle name="Normal 4_PLANILHA REFERÊNCIA - MORADIAS OP - 1ª FASE" xfId="393"/>
    <cellStyle name="Normal 4_Planilhas de Orçamento para Referência - Moradias OP" xfId="394"/>
    <cellStyle name="Normal 4_Planilhas de Orçamento para Referência - Moradias OP 2" xfId="395"/>
    <cellStyle name="Normal 46" xfId="396"/>
    <cellStyle name="Normal 5" xfId="397"/>
    <cellStyle name="Normal 5 2" xfId="398"/>
    <cellStyle name="Normal 5 2 2" xfId="399"/>
    <cellStyle name="Normal 5 3" xfId="400"/>
    <cellStyle name="Normal 5 3 2" xfId="401"/>
    <cellStyle name="Normal 5 4" xfId="402"/>
    <cellStyle name="Normal 5 4 2" xfId="403"/>
    <cellStyle name="Normal 5 5" xfId="404"/>
    <cellStyle name="Normal 6" xfId="405"/>
    <cellStyle name="Normal 6 2" xfId="406"/>
    <cellStyle name="Normal 7" xfId="407"/>
    <cellStyle name="Normal 7 2" xfId="408"/>
    <cellStyle name="Normal 7 2 2" xfId="409"/>
    <cellStyle name="Normal 7 3" xfId="410"/>
    <cellStyle name="Normal 7 3 2" xfId="411"/>
    <cellStyle name="Normal 7 4" xfId="412"/>
    <cellStyle name="Normal 7 4 2" xfId="413"/>
    <cellStyle name="Normal 7 5" xfId="414"/>
    <cellStyle name="Normal 8" xfId="415"/>
    <cellStyle name="Normal 8 2" xfId="416"/>
    <cellStyle name="Normal 8 2 2" xfId="417"/>
    <cellStyle name="Normal 8 3" xfId="418"/>
    <cellStyle name="Normal 8 3 2" xfId="419"/>
    <cellStyle name="Normal 8 4" xfId="420"/>
    <cellStyle name="Normal 8 4 2" xfId="421"/>
    <cellStyle name="Normal 8 5" xfId="422"/>
    <cellStyle name="Normal 9" xfId="423"/>
    <cellStyle name="Normal 9 2" xfId="424"/>
    <cellStyle name="Normal_Plan1_UFOP-DEARQ-PE PL 01" xfId="425"/>
    <cellStyle name="Normal_REFERÊNCIA DE PREÇO _EM" xfId="426"/>
    <cellStyle name="Normal_REFERÊNCIA DE PREÇO _EM 2" xfId="427"/>
    <cellStyle name="Nota" xfId="428"/>
    <cellStyle name="Nota 2" xfId="429"/>
    <cellStyle name="Nota 2 2" xfId="430"/>
    <cellStyle name="Nota 3" xfId="431"/>
    <cellStyle name="Nota 3 2" xfId="432"/>
    <cellStyle name="Nota 4" xfId="433"/>
    <cellStyle name="Nota 4 2" xfId="434"/>
    <cellStyle name="Nota 5" xfId="435"/>
    <cellStyle name="Nota 5 2" xfId="436"/>
    <cellStyle name="Nota 6" xfId="437"/>
    <cellStyle name="Nota 7" xfId="438"/>
    <cellStyle name="Note" xfId="439"/>
    <cellStyle name="Note 2" xfId="440"/>
    <cellStyle name="Output" xfId="441"/>
    <cellStyle name="Percent" xfId="442"/>
    <cellStyle name="Porcentagem 2" xfId="443"/>
    <cellStyle name="Porcentagem 2 2" xfId="444"/>
    <cellStyle name="Saída" xfId="445"/>
    <cellStyle name="Saída 2" xfId="446"/>
    <cellStyle name="Saída 3" xfId="447"/>
    <cellStyle name="Saída 4" xfId="448"/>
    <cellStyle name="Saída 5" xfId="449"/>
    <cellStyle name="Comma [0]" xfId="450"/>
    <cellStyle name="Separador de milhares 10" xfId="451"/>
    <cellStyle name="Separador de milhares 10 2" xfId="452"/>
    <cellStyle name="Separador de milhares 11" xfId="453"/>
    <cellStyle name="Separador de milhares 11 2" xfId="454"/>
    <cellStyle name="Separador de milhares 12" xfId="455"/>
    <cellStyle name="Separador de milhares 12 2" xfId="456"/>
    <cellStyle name="Separador de milhares 13" xfId="457"/>
    <cellStyle name="Separador de milhares 13 2" xfId="458"/>
    <cellStyle name="Separador de milhares 14" xfId="459"/>
    <cellStyle name="Separador de milhares 14 2" xfId="460"/>
    <cellStyle name="Separador de milhares 15" xfId="461"/>
    <cellStyle name="Separador de milhares 15 2" xfId="462"/>
    <cellStyle name="Separador de milhares 18" xfId="463"/>
    <cellStyle name="Separador de milhares 18 2" xfId="464"/>
    <cellStyle name="Separador de milhares 2" xfId="465"/>
    <cellStyle name="Separador de milhares 2 2" xfId="466"/>
    <cellStyle name="Separador de milhares 2 2 2" xfId="467"/>
    <cellStyle name="Separador de milhares 2 2 2 5" xfId="468"/>
    <cellStyle name="Separador de milhares 2 9" xfId="469"/>
    <cellStyle name="Separador de milhares 20" xfId="470"/>
    <cellStyle name="Separador de milhares 20 2" xfId="471"/>
    <cellStyle name="Separador de milhares 21" xfId="472"/>
    <cellStyle name="Separador de milhares 21 2" xfId="473"/>
    <cellStyle name="Separador de milhares 22" xfId="474"/>
    <cellStyle name="Separador de milhares 22 2" xfId="475"/>
    <cellStyle name="Separador de milhares 23" xfId="476"/>
    <cellStyle name="Separador de milhares 23 2" xfId="477"/>
    <cellStyle name="Separador de milhares 24" xfId="478"/>
    <cellStyle name="Separador de milhares 24 2" xfId="479"/>
    <cellStyle name="Separador de milhares 26" xfId="480"/>
    <cellStyle name="Separador de milhares 26 2" xfId="481"/>
    <cellStyle name="Separador de milhares 3" xfId="482"/>
    <cellStyle name="Separador de milhares 3 2" xfId="483"/>
    <cellStyle name="Separador de milhares 3 2 2" xfId="484"/>
    <cellStyle name="Separador de milhares 3 2 2 2" xfId="485"/>
    <cellStyle name="Separador de milhares 3 2 3" xfId="486"/>
    <cellStyle name="Separador de milhares 3 2_Planilha_de_referncia 11-07-2011" xfId="487"/>
    <cellStyle name="Separador de milhares 3 3" xfId="488"/>
    <cellStyle name="Separador de milhares 3 4" xfId="489"/>
    <cellStyle name="Separador de milhares 4" xfId="490"/>
    <cellStyle name="Separador de milhares 4 2" xfId="491"/>
    <cellStyle name="Separador de milhares 4 2 2" xfId="492"/>
    <cellStyle name="Separador de milhares 4 3" xfId="493"/>
    <cellStyle name="Separador de milhares 4 3 2" xfId="494"/>
    <cellStyle name="Separador de milhares 4 4" xfId="495"/>
    <cellStyle name="Separador de milhares 5" xfId="496"/>
    <cellStyle name="Separador de milhares 5 2" xfId="497"/>
    <cellStyle name="Separador de milhares 6" xfId="498"/>
    <cellStyle name="Separador de milhares 6 2" xfId="499"/>
    <cellStyle name="Separador de milhares 7" xfId="500"/>
    <cellStyle name="Separador de milhares 7 2" xfId="501"/>
    <cellStyle name="Separador de milhares 8" xfId="502"/>
    <cellStyle name="Separador de milhares 8 2" xfId="503"/>
    <cellStyle name="Separador de milhares 9" xfId="504"/>
    <cellStyle name="Separador de milhares 9 2" xfId="505"/>
    <cellStyle name="Texto de Aviso" xfId="506"/>
    <cellStyle name="Texto de Aviso 2" xfId="507"/>
    <cellStyle name="Texto de Aviso 3" xfId="508"/>
    <cellStyle name="Texto de Aviso 4" xfId="509"/>
    <cellStyle name="Texto de Aviso 5" xfId="510"/>
    <cellStyle name="Texto Explicativo" xfId="511"/>
    <cellStyle name="Texto Explicativo 2" xfId="512"/>
    <cellStyle name="Texto Explicativo 3" xfId="513"/>
    <cellStyle name="Texto Explicativo 4" xfId="514"/>
    <cellStyle name="Texto Explicativo 5" xfId="515"/>
    <cellStyle name="Title" xfId="516"/>
    <cellStyle name="Título" xfId="517"/>
    <cellStyle name="Título 1" xfId="518"/>
    <cellStyle name="Título 1 1" xfId="519"/>
    <cellStyle name="Título 1 1 1" xfId="520"/>
    <cellStyle name="Título 1 2" xfId="521"/>
    <cellStyle name="Título 1 3" xfId="522"/>
    <cellStyle name="Título 1 4" xfId="523"/>
    <cellStyle name="Título 1 5" xfId="524"/>
    <cellStyle name="Título 2" xfId="525"/>
    <cellStyle name="Título 2 2" xfId="526"/>
    <cellStyle name="Título 2 3" xfId="527"/>
    <cellStyle name="Título 2 4" xfId="528"/>
    <cellStyle name="Título 2 5" xfId="529"/>
    <cellStyle name="Título 3" xfId="530"/>
    <cellStyle name="Título 3 2" xfId="531"/>
    <cellStyle name="Título 3 3" xfId="532"/>
    <cellStyle name="Título 3 4" xfId="533"/>
    <cellStyle name="Título 3 5" xfId="534"/>
    <cellStyle name="Título 4" xfId="535"/>
    <cellStyle name="Título 4 2" xfId="536"/>
    <cellStyle name="Título 4 3" xfId="537"/>
    <cellStyle name="Título 4 4" xfId="538"/>
    <cellStyle name="Título 4 5" xfId="539"/>
    <cellStyle name="Título 5" xfId="540"/>
    <cellStyle name="Título 6" xfId="541"/>
    <cellStyle name="Título 7" xfId="542"/>
    <cellStyle name="Título 8" xfId="543"/>
    <cellStyle name="Total" xfId="544"/>
    <cellStyle name="Total 2" xfId="545"/>
    <cellStyle name="Total 3" xfId="546"/>
    <cellStyle name="Total 4" xfId="547"/>
    <cellStyle name="Total 5" xfId="548"/>
    <cellStyle name="Comma" xfId="549"/>
    <cellStyle name="Vírgula 2" xfId="550"/>
    <cellStyle name="Warning Text" xfId="5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190500</xdr:rowOff>
    </xdr:from>
    <xdr:to>
      <xdr:col>1</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409575"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xdr:col>
      <xdr:colOff>542925</xdr:colOff>
      <xdr:row>4</xdr:row>
      <xdr:rowOff>161925</xdr:rowOff>
    </xdr:to>
    <xdr:pic>
      <xdr:nvPicPr>
        <xdr:cNvPr id="1" name="Picture 1"/>
        <xdr:cNvPicPr preferRelativeResize="1">
          <a:picLocks noChangeAspect="1"/>
        </xdr:cNvPicPr>
      </xdr:nvPicPr>
      <xdr:blipFill>
        <a:blip r:embed="rId1"/>
        <a:stretch>
          <a:fillRect/>
        </a:stretch>
      </xdr:blipFill>
      <xdr:spPr>
        <a:xfrm>
          <a:off x="371475" y="19050"/>
          <a:ext cx="5334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104775</xdr:rowOff>
    </xdr:from>
    <xdr:to>
      <xdr:col>1</xdr:col>
      <xdr:colOff>276225</xdr:colOff>
      <xdr:row>5</xdr:row>
      <xdr:rowOff>9525</xdr:rowOff>
    </xdr:to>
    <xdr:pic>
      <xdr:nvPicPr>
        <xdr:cNvPr id="1" name="Picture 1"/>
        <xdr:cNvPicPr preferRelativeResize="1">
          <a:picLocks noChangeAspect="1"/>
        </xdr:cNvPicPr>
      </xdr:nvPicPr>
      <xdr:blipFill>
        <a:blip r:embed="rId1"/>
        <a:stretch>
          <a:fillRect/>
        </a:stretch>
      </xdr:blipFill>
      <xdr:spPr>
        <a:xfrm>
          <a:off x="457200"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FOP-ICEA-GALPAO-ORC01-R00-PLANILHA%20DE%20REFERENCIA-1708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INFRA-ESTRUTURA "/>
      <sheetName val="4-SUPERESTRUTURA"/>
      <sheetName val="5-ALVENARIA"/>
      <sheetName val="6-ESQUADRIAS"/>
      <sheetName val="7-COBERTURA"/>
      <sheetName val="8-REVESTIMENTO"/>
      <sheetName val="9-PINTURA "/>
      <sheetName val="10-INSTALAÇÕES ELÉTRICAS"/>
      <sheetName val="11-INSTALAÇÕES HIDROSSANITÁRIAS"/>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6"/>
  <sheetViews>
    <sheetView zoomScale="90" zoomScaleNormal="90" zoomScalePageLayoutView="0" workbookViewId="0" topLeftCell="A1">
      <selection activeCell="G17" sqref="G17"/>
    </sheetView>
  </sheetViews>
  <sheetFormatPr defaultColWidth="9.140625" defaultRowHeight="12.75"/>
  <cols>
    <col min="1" max="1" width="12.7109375" style="0" customWidth="1"/>
    <col min="2" max="2" width="95.7109375" style="0" customWidth="1"/>
    <col min="3" max="3" width="25.7109375" style="0" customWidth="1"/>
    <col min="4" max="4" width="17.00390625" style="0" bestFit="1" customWidth="1"/>
  </cols>
  <sheetData>
    <row r="1" spans="1:3" s="11" customFormat="1" ht="24.75" customHeight="1">
      <c r="A1" s="278"/>
      <c r="B1" s="279"/>
      <c r="C1" s="280"/>
    </row>
    <row r="2" spans="1:3" s="11" customFormat="1" ht="24.75" customHeight="1">
      <c r="A2" s="272" t="s">
        <v>215</v>
      </c>
      <c r="B2" s="273"/>
      <c r="C2" s="274"/>
    </row>
    <row r="3" spans="1:3" s="11" customFormat="1" ht="24.75" customHeight="1">
      <c r="A3" s="272" t="s">
        <v>5</v>
      </c>
      <c r="B3" s="273"/>
      <c r="C3" s="274"/>
    </row>
    <row r="4" spans="1:3" s="11" customFormat="1" ht="24.75" customHeight="1">
      <c r="A4" s="272" t="s">
        <v>3</v>
      </c>
      <c r="B4" s="273"/>
      <c r="C4" s="274"/>
    </row>
    <row r="5" spans="1:3" s="11" customFormat="1" ht="24.75" customHeight="1">
      <c r="A5" s="272" t="s">
        <v>55</v>
      </c>
      <c r="B5" s="273"/>
      <c r="C5" s="274"/>
    </row>
    <row r="6" spans="1:3" s="12" customFormat="1" ht="24.75" customHeight="1" thickBot="1">
      <c r="A6" s="275"/>
      <c r="B6" s="276"/>
      <c r="C6" s="277"/>
    </row>
    <row r="7" spans="1:3" s="14" customFormat="1" ht="30" customHeight="1">
      <c r="A7" s="43">
        <v>1</v>
      </c>
      <c r="B7" s="44" t="s">
        <v>0</v>
      </c>
      <c r="C7" s="53"/>
    </row>
    <row r="8" spans="1:4" s="14" customFormat="1" ht="30" customHeight="1">
      <c r="A8" s="22">
        <v>2</v>
      </c>
      <c r="B8" s="21" t="s">
        <v>203</v>
      </c>
      <c r="C8" s="54"/>
      <c r="D8" s="34"/>
    </row>
    <row r="9" spans="1:3" s="14" customFormat="1" ht="30" customHeight="1">
      <c r="A9" s="22">
        <v>3</v>
      </c>
      <c r="B9" s="21" t="s">
        <v>45</v>
      </c>
      <c r="C9" s="54"/>
    </row>
    <row r="10" spans="1:3" s="14" customFormat="1" ht="30" customHeight="1">
      <c r="A10" s="22">
        <v>4</v>
      </c>
      <c r="B10" s="21" t="s">
        <v>84</v>
      </c>
      <c r="C10" s="54"/>
    </row>
    <row r="11" spans="1:3" s="14" customFormat="1" ht="30" customHeight="1">
      <c r="A11" s="22">
        <v>5</v>
      </c>
      <c r="B11" s="21" t="s">
        <v>99</v>
      </c>
      <c r="C11" s="54"/>
    </row>
    <row r="12" spans="1:3" s="14" customFormat="1" ht="30" customHeight="1">
      <c r="A12" s="22">
        <v>6</v>
      </c>
      <c r="B12" s="21" t="s">
        <v>115</v>
      </c>
      <c r="C12" s="54"/>
    </row>
    <row r="13" spans="1:3" s="14" customFormat="1" ht="30" customHeight="1">
      <c r="A13" s="22">
        <v>7</v>
      </c>
      <c r="B13" s="21" t="s">
        <v>174</v>
      </c>
      <c r="C13" s="54"/>
    </row>
    <row r="14" spans="1:3" s="14" customFormat="1" ht="30" customHeight="1">
      <c r="A14" s="22">
        <v>8</v>
      </c>
      <c r="B14" s="21" t="s">
        <v>83</v>
      </c>
      <c r="C14" s="54"/>
    </row>
    <row r="15" spans="1:3" s="14" customFormat="1" ht="30" customHeight="1">
      <c r="A15" s="22">
        <v>9</v>
      </c>
      <c r="B15" s="21" t="s">
        <v>124</v>
      </c>
      <c r="C15" s="54"/>
    </row>
    <row r="16" spans="1:3" s="14" customFormat="1" ht="30" customHeight="1">
      <c r="A16" s="22">
        <v>10</v>
      </c>
      <c r="B16" s="21" t="s">
        <v>2</v>
      </c>
      <c r="C16" s="54"/>
    </row>
    <row r="17" spans="1:3" s="14" customFormat="1" ht="30" customHeight="1">
      <c r="A17" s="22">
        <v>11</v>
      </c>
      <c r="B17" s="21" t="s">
        <v>202</v>
      </c>
      <c r="C17" s="54"/>
    </row>
    <row r="18" spans="1:3" s="14" customFormat="1" ht="30" customHeight="1">
      <c r="A18" s="22">
        <v>12</v>
      </c>
      <c r="B18" s="21" t="s">
        <v>114</v>
      </c>
      <c r="C18" s="54"/>
    </row>
    <row r="19" spans="1:3" s="14" customFormat="1" ht="30" customHeight="1">
      <c r="A19" s="22">
        <v>13</v>
      </c>
      <c r="B19" s="21" t="s">
        <v>111</v>
      </c>
      <c r="C19" s="54"/>
    </row>
    <row r="20" spans="1:3" s="14" customFormat="1" ht="30" customHeight="1" thickBot="1">
      <c r="A20" s="250">
        <v>14</v>
      </c>
      <c r="B20" s="248" t="s">
        <v>235</v>
      </c>
      <c r="C20" s="249"/>
    </row>
    <row r="21" spans="1:5" s="2" customFormat="1" ht="24.75" customHeight="1" thickBot="1">
      <c r="A21" s="281" t="s">
        <v>1</v>
      </c>
      <c r="B21" s="282"/>
      <c r="C21" s="42"/>
      <c r="D21" s="4"/>
      <c r="E21" s="5"/>
    </row>
    <row r="22" spans="1:3" ht="39.75" customHeight="1" thickBot="1">
      <c r="A22" s="269"/>
      <c r="B22" s="270"/>
      <c r="C22" s="271"/>
    </row>
    <row r="23" spans="1:3" ht="12.75">
      <c r="A23" s="6"/>
      <c r="B23" s="3"/>
      <c r="C23" s="10"/>
    </row>
    <row r="24" ht="18">
      <c r="B24" s="33"/>
    </row>
    <row r="25" ht="18">
      <c r="B25" s="33"/>
    </row>
    <row r="26" ht="18">
      <c r="B26" s="33"/>
    </row>
  </sheetData>
  <sheetProtection selectLockedCells="1" selectUnlockedCells="1"/>
  <mergeCells count="8">
    <mergeCell ref="A22:C22"/>
    <mergeCell ref="A5:C5"/>
    <mergeCell ref="A6:C6"/>
    <mergeCell ref="A1:C1"/>
    <mergeCell ref="A2:C2"/>
    <mergeCell ref="A3:C3"/>
    <mergeCell ref="A4:C4"/>
    <mergeCell ref="A21:B21"/>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F14"/>
  <sheetViews>
    <sheetView zoomScalePageLayoutView="0" workbookViewId="0" topLeftCell="A1">
      <selection activeCell="L19" sqref="L19"/>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32" customFormat="1" ht="19.5" customHeight="1">
      <c r="A1" s="342"/>
      <c r="B1" s="343"/>
      <c r="C1" s="343"/>
      <c r="D1" s="343"/>
      <c r="E1" s="343"/>
      <c r="F1" s="344"/>
    </row>
    <row r="2" spans="1:6" s="132" customFormat="1" ht="19.5" customHeight="1">
      <c r="A2" s="345" t="s">
        <v>215</v>
      </c>
      <c r="B2" s="346"/>
      <c r="C2" s="346"/>
      <c r="D2" s="346"/>
      <c r="E2" s="346"/>
      <c r="F2" s="347"/>
    </row>
    <row r="3" spans="1:6" s="132" customFormat="1" ht="19.5" customHeight="1">
      <c r="A3" s="345" t="s">
        <v>5</v>
      </c>
      <c r="B3" s="346"/>
      <c r="C3" s="346"/>
      <c r="D3" s="346"/>
      <c r="E3" s="346"/>
      <c r="F3" s="347"/>
    </row>
    <row r="4" spans="1:6" s="132" customFormat="1" ht="19.5" customHeight="1">
      <c r="A4" s="294" t="s">
        <v>3</v>
      </c>
      <c r="B4" s="295"/>
      <c r="C4" s="295"/>
      <c r="D4" s="295"/>
      <c r="E4" s="295"/>
      <c r="F4" s="296"/>
    </row>
    <row r="5" spans="1:6" s="132" customFormat="1" ht="19.5" customHeight="1">
      <c r="A5" s="348" t="s">
        <v>55</v>
      </c>
      <c r="B5" s="349"/>
      <c r="C5" s="349"/>
      <c r="D5" s="349"/>
      <c r="E5" s="349"/>
      <c r="F5" s="350"/>
    </row>
    <row r="6" spans="1:6" s="133" customFormat="1" ht="19.5" customHeight="1" thickBot="1">
      <c r="A6" s="351"/>
      <c r="B6" s="352"/>
      <c r="C6" s="352"/>
      <c r="D6" s="352"/>
      <c r="E6" s="352"/>
      <c r="F6" s="353"/>
    </row>
    <row r="7" spans="1:6" s="7" customFormat="1" ht="19.5" customHeight="1" thickBot="1">
      <c r="A7" s="18" t="s">
        <v>4</v>
      </c>
      <c r="B7" s="19" t="s">
        <v>6</v>
      </c>
      <c r="C7" s="20" t="s">
        <v>7</v>
      </c>
      <c r="D7" s="134" t="s">
        <v>8</v>
      </c>
      <c r="E7" s="135" t="s">
        <v>9</v>
      </c>
      <c r="F7" s="136" t="s">
        <v>10</v>
      </c>
    </row>
    <row r="8" spans="1:6" s="137" customFormat="1" ht="19.5" customHeight="1" thickBot="1">
      <c r="A8" s="337" t="s">
        <v>176</v>
      </c>
      <c r="B8" s="338"/>
      <c r="C8" s="339"/>
      <c r="D8" s="340"/>
      <c r="E8" s="340"/>
      <c r="F8" s="341"/>
    </row>
    <row r="9" spans="1:6" ht="25.5">
      <c r="A9" s="258" t="s">
        <v>116</v>
      </c>
      <c r="B9" s="259" t="s">
        <v>125</v>
      </c>
      <c r="C9" s="266" t="s">
        <v>14</v>
      </c>
      <c r="D9" s="103">
        <f>640.8+11.85*4</f>
        <v>688.1999999999999</v>
      </c>
      <c r="E9" s="267"/>
      <c r="F9" s="268"/>
    </row>
    <row r="10" spans="1:6" ht="25.5">
      <c r="A10" s="222" t="s">
        <v>117</v>
      </c>
      <c r="B10" s="257" t="s">
        <v>236</v>
      </c>
      <c r="C10" s="210" t="s">
        <v>14</v>
      </c>
      <c r="D10" s="38">
        <f>223.19*2</f>
        <v>446.38</v>
      </c>
      <c r="E10" s="152"/>
      <c r="F10" s="225"/>
    </row>
    <row r="11" spans="1:6" ht="38.25">
      <c r="A11" s="222" t="s">
        <v>210</v>
      </c>
      <c r="B11" s="138" t="s">
        <v>126</v>
      </c>
      <c r="C11" s="141" t="s">
        <v>14</v>
      </c>
      <c r="D11" s="38">
        <f>640.8+11.85*4</f>
        <v>688.1999999999999</v>
      </c>
      <c r="E11" s="140"/>
      <c r="F11" s="223"/>
    </row>
    <row r="12" spans="1:6" ht="25.5">
      <c r="A12" s="222" t="s">
        <v>211</v>
      </c>
      <c r="B12" s="211" t="s">
        <v>209</v>
      </c>
      <c r="C12" s="209" t="s">
        <v>14</v>
      </c>
      <c r="D12" s="38">
        <v>282.6</v>
      </c>
      <c r="E12" s="151"/>
      <c r="F12" s="224"/>
    </row>
    <row r="13" spans="1:6" ht="39" thickBot="1">
      <c r="A13" s="260" t="s">
        <v>237</v>
      </c>
      <c r="B13" s="261" t="s">
        <v>212</v>
      </c>
      <c r="C13" s="262" t="s">
        <v>14</v>
      </c>
      <c r="D13" s="263">
        <v>45</v>
      </c>
      <c r="E13" s="264"/>
      <c r="F13" s="265"/>
    </row>
    <row r="14" spans="1:6" ht="19.5" customHeight="1" thickBot="1">
      <c r="A14" s="322"/>
      <c r="B14" s="323"/>
      <c r="C14" s="323"/>
      <c r="D14" s="323"/>
      <c r="E14" s="323"/>
      <c r="F14" s="324"/>
    </row>
  </sheetData>
  <sheetProtection selectLockedCells="1" selectUnlockedCells="1"/>
  <mergeCells count="9">
    <mergeCell ref="A8:B8"/>
    <mergeCell ref="C8:F8"/>
    <mergeCell ref="A14:F1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F14"/>
  <sheetViews>
    <sheetView zoomScalePageLayoutView="0" workbookViewId="0" topLeftCell="A1">
      <selection activeCell="I15" sqref="I15"/>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28" t="s">
        <v>177</v>
      </c>
      <c r="B8" s="329"/>
      <c r="C8" s="330"/>
      <c r="D8" s="331"/>
      <c r="E8" s="331"/>
      <c r="F8" s="332"/>
    </row>
    <row r="9" spans="1:6" ht="19.5" customHeight="1">
      <c r="A9" s="221" t="s">
        <v>118</v>
      </c>
      <c r="B9" s="35" t="s">
        <v>104</v>
      </c>
      <c r="C9" s="41" t="s">
        <v>14</v>
      </c>
      <c r="D9" s="38">
        <f>671.76+47.4</f>
        <v>719.16</v>
      </c>
      <c r="E9" s="39"/>
      <c r="F9" s="169"/>
    </row>
    <row r="10" spans="1:6" ht="19.5" customHeight="1">
      <c r="A10" s="221" t="s">
        <v>119</v>
      </c>
      <c r="B10" s="35" t="s">
        <v>91</v>
      </c>
      <c r="C10" s="41" t="s">
        <v>14</v>
      </c>
      <c r="D10" s="38">
        <v>403.88</v>
      </c>
      <c r="E10" s="39"/>
      <c r="F10" s="169"/>
    </row>
    <row r="11" spans="1:6" ht="25.5">
      <c r="A11" s="221" t="s">
        <v>120</v>
      </c>
      <c r="B11" s="35" t="s">
        <v>90</v>
      </c>
      <c r="C11" s="41" t="s">
        <v>14</v>
      </c>
      <c r="D11" s="38">
        <v>403.88</v>
      </c>
      <c r="E11" s="39"/>
      <c r="F11" s="169"/>
    </row>
    <row r="12" spans="1:6" ht="25.5">
      <c r="A12" s="221" t="s">
        <v>156</v>
      </c>
      <c r="B12" s="122" t="s">
        <v>92</v>
      </c>
      <c r="C12" s="102" t="s">
        <v>14</v>
      </c>
      <c r="D12" s="103">
        <v>403.88</v>
      </c>
      <c r="E12" s="45"/>
      <c r="F12" s="226"/>
    </row>
    <row r="13" spans="1:6" ht="39" thickBot="1">
      <c r="A13" s="227" t="s">
        <v>157</v>
      </c>
      <c r="B13" s="195" t="s">
        <v>213</v>
      </c>
      <c r="C13" s="196" t="s">
        <v>14</v>
      </c>
      <c r="D13" s="197">
        <f>16.91*2</f>
        <v>33.82</v>
      </c>
      <c r="E13" s="45"/>
      <c r="F13" s="226"/>
    </row>
    <row r="14" spans="1:6" ht="19.5" customHeight="1" thickBot="1">
      <c r="A14" s="322"/>
      <c r="B14" s="323"/>
      <c r="C14" s="323"/>
      <c r="D14" s="323"/>
      <c r="E14" s="323"/>
      <c r="F14" s="324"/>
    </row>
  </sheetData>
  <sheetProtection selectLockedCells="1" selectUnlockedCells="1"/>
  <mergeCells count="9">
    <mergeCell ref="A8:B8"/>
    <mergeCell ref="C8:F8"/>
    <mergeCell ref="A14:F1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F10"/>
  <sheetViews>
    <sheetView zoomScalePageLayoutView="0" workbookViewId="0" topLeftCell="A1">
      <selection activeCell="L26" sqref="L26"/>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s>
  <sheetData>
    <row r="1" spans="1:6" ht="15">
      <c r="A1" s="309"/>
      <c r="B1" s="310"/>
      <c r="C1" s="310"/>
      <c r="D1" s="310"/>
      <c r="E1" s="310"/>
      <c r="F1" s="311"/>
    </row>
    <row r="2" spans="1:6" ht="18">
      <c r="A2" s="325" t="s">
        <v>215</v>
      </c>
      <c r="B2" s="326"/>
      <c r="C2" s="326"/>
      <c r="D2" s="326"/>
      <c r="E2" s="326"/>
      <c r="F2" s="327"/>
    </row>
    <row r="3" spans="1:6" ht="18">
      <c r="A3" s="325" t="s">
        <v>5</v>
      </c>
      <c r="B3" s="326"/>
      <c r="C3" s="326"/>
      <c r="D3" s="326"/>
      <c r="E3" s="326"/>
      <c r="F3" s="327"/>
    </row>
    <row r="4" spans="1:6" ht="20.25">
      <c r="A4" s="294" t="s">
        <v>3</v>
      </c>
      <c r="B4" s="295"/>
      <c r="C4" s="295"/>
      <c r="D4" s="295"/>
      <c r="E4" s="295"/>
      <c r="F4" s="296"/>
    </row>
    <row r="5" spans="1:6" ht="18">
      <c r="A5" s="297" t="s">
        <v>55</v>
      </c>
      <c r="B5" s="298"/>
      <c r="C5" s="298"/>
      <c r="D5" s="298"/>
      <c r="E5" s="298"/>
      <c r="F5" s="299"/>
    </row>
    <row r="6" spans="1:6" ht="16.5" thickBot="1">
      <c r="A6" s="275"/>
      <c r="B6" s="276"/>
      <c r="C6" s="276"/>
      <c r="D6" s="276"/>
      <c r="E6" s="276"/>
      <c r="F6" s="277"/>
    </row>
    <row r="7" spans="1:6" ht="19.5" customHeight="1" thickBot="1">
      <c r="A7" s="18" t="s">
        <v>4</v>
      </c>
      <c r="B7" s="19" t="s">
        <v>6</v>
      </c>
      <c r="C7" s="20" t="s">
        <v>7</v>
      </c>
      <c r="D7" s="30" t="s">
        <v>8</v>
      </c>
      <c r="E7" s="31" t="s">
        <v>9</v>
      </c>
      <c r="F7" s="32" t="s">
        <v>10</v>
      </c>
    </row>
    <row r="8" spans="1:6" ht="19.5" customHeight="1" thickBot="1">
      <c r="A8" s="328" t="s">
        <v>205</v>
      </c>
      <c r="B8" s="329"/>
      <c r="C8" s="330"/>
      <c r="D8" s="331"/>
      <c r="E8" s="331"/>
      <c r="F8" s="332"/>
    </row>
    <row r="9" spans="1:6" ht="19.5" customHeight="1" thickBot="1">
      <c r="A9" s="221" t="s">
        <v>127</v>
      </c>
      <c r="B9" s="35" t="s">
        <v>206</v>
      </c>
      <c r="C9" s="36" t="s">
        <v>14</v>
      </c>
      <c r="D9" s="38">
        <v>7</v>
      </c>
      <c r="E9" s="39"/>
      <c r="F9" s="169"/>
    </row>
    <row r="10" spans="1:6" ht="19.5" customHeight="1" thickBot="1">
      <c r="A10" s="322"/>
      <c r="B10" s="323"/>
      <c r="C10" s="323"/>
      <c r="D10" s="323"/>
      <c r="E10" s="323"/>
      <c r="F10" s="324"/>
    </row>
  </sheetData>
  <sheetProtection/>
  <mergeCells count="9">
    <mergeCell ref="A8:B8"/>
    <mergeCell ref="C8:F8"/>
    <mergeCell ref="A10:F10"/>
    <mergeCell ref="A1:F1"/>
    <mergeCell ref="A2:F2"/>
    <mergeCell ref="A3:F3"/>
    <mergeCell ref="A4:F4"/>
    <mergeCell ref="A5:F5"/>
    <mergeCell ref="A6:F6"/>
  </mergeCells>
  <printOptions/>
  <pageMargins left="0.511811024" right="0.511811024" top="0.787401575" bottom="0.787401575" header="0.31496062" footer="0.31496062"/>
  <pageSetup orientation="portrait" paperSize="9"/>
  <drawing r:id="rId1"/>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
      <selection activeCell="M22" sqref="M22"/>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28" t="s">
        <v>198</v>
      </c>
      <c r="B8" s="329"/>
      <c r="C8" s="330"/>
      <c r="D8" s="331"/>
      <c r="E8" s="331"/>
      <c r="F8" s="332"/>
    </row>
    <row r="9" spans="1:6" ht="12.75">
      <c r="A9" s="153" t="s">
        <v>179</v>
      </c>
      <c r="B9" s="149" t="s">
        <v>129</v>
      </c>
      <c r="C9" s="150" t="s">
        <v>26</v>
      </c>
      <c r="D9" s="228">
        <v>1</v>
      </c>
      <c r="E9" s="151"/>
      <c r="F9" s="224"/>
    </row>
    <row r="10" spans="1:6" ht="25.5">
      <c r="A10" s="153" t="s">
        <v>180</v>
      </c>
      <c r="B10" s="138" t="s">
        <v>216</v>
      </c>
      <c r="C10" s="150" t="s">
        <v>26</v>
      </c>
      <c r="D10" s="228">
        <v>12</v>
      </c>
      <c r="E10" s="151"/>
      <c r="F10" s="224"/>
    </row>
    <row r="11" spans="1:6" ht="25.5">
      <c r="A11" s="153" t="s">
        <v>181</v>
      </c>
      <c r="B11" s="138" t="s">
        <v>153</v>
      </c>
      <c r="C11" s="150" t="s">
        <v>25</v>
      </c>
      <c r="D11" s="228">
        <f>131.2+9</f>
        <v>140.2</v>
      </c>
      <c r="E11" s="151"/>
      <c r="F11" s="224"/>
    </row>
    <row r="12" spans="1:6" ht="12.75">
      <c r="A12" s="153" t="s">
        <v>182</v>
      </c>
      <c r="B12" s="138" t="s">
        <v>155</v>
      </c>
      <c r="C12" s="150" t="s">
        <v>26</v>
      </c>
      <c r="D12" s="228">
        <v>14</v>
      </c>
      <c r="E12" s="151"/>
      <c r="F12" s="224"/>
    </row>
    <row r="13" spans="1:6" ht="12.75">
      <c r="A13" s="153" t="s">
        <v>183</v>
      </c>
      <c r="B13" s="138" t="s">
        <v>145</v>
      </c>
      <c r="C13" s="150" t="s">
        <v>26</v>
      </c>
      <c r="D13" s="228">
        <v>1</v>
      </c>
      <c r="E13" s="151"/>
      <c r="F13" s="224"/>
    </row>
    <row r="14" spans="1:6" ht="12.75">
      <c r="A14" s="153" t="s">
        <v>184</v>
      </c>
      <c r="B14" s="138" t="s">
        <v>217</v>
      </c>
      <c r="C14" s="150" t="s">
        <v>26</v>
      </c>
      <c r="D14" s="228">
        <v>1</v>
      </c>
      <c r="E14" s="151"/>
      <c r="F14" s="224"/>
    </row>
    <row r="15" spans="1:6" ht="25.5">
      <c r="A15" s="153" t="s">
        <v>185</v>
      </c>
      <c r="B15" s="138" t="s">
        <v>146</v>
      </c>
      <c r="C15" s="150" t="s">
        <v>26</v>
      </c>
      <c r="D15" s="228">
        <v>6</v>
      </c>
      <c r="E15" s="151"/>
      <c r="F15" s="224"/>
    </row>
    <row r="16" spans="1:6" ht="12.75">
      <c r="A16" s="153" t="s">
        <v>186</v>
      </c>
      <c r="B16" s="138" t="s">
        <v>147</v>
      </c>
      <c r="C16" s="150" t="s">
        <v>26</v>
      </c>
      <c r="D16" s="228">
        <v>2</v>
      </c>
      <c r="E16" s="151"/>
      <c r="F16" s="224"/>
    </row>
    <row r="17" spans="1:6" ht="12.75">
      <c r="A17" s="153" t="s">
        <v>187</v>
      </c>
      <c r="B17" s="138" t="s">
        <v>150</v>
      </c>
      <c r="C17" s="150" t="s">
        <v>25</v>
      </c>
      <c r="D17" s="228">
        <f>240+25.3</f>
        <v>265.3</v>
      </c>
      <c r="E17" s="151"/>
      <c r="F17" s="224"/>
    </row>
    <row r="18" spans="1:6" ht="12.75">
      <c r="A18" s="153" t="s">
        <v>188</v>
      </c>
      <c r="B18" s="138" t="s">
        <v>149</v>
      </c>
      <c r="C18" s="150" t="s">
        <v>25</v>
      </c>
      <c r="D18" s="228">
        <v>153.6</v>
      </c>
      <c r="E18" s="151"/>
      <c r="F18" s="224"/>
    </row>
    <row r="19" spans="1:6" ht="12.75">
      <c r="A19" s="153" t="s">
        <v>189</v>
      </c>
      <c r="B19" s="138" t="s">
        <v>148</v>
      </c>
      <c r="C19" s="150" t="s">
        <v>25</v>
      </c>
      <c r="D19" s="228">
        <v>32.5</v>
      </c>
      <c r="E19" s="151"/>
      <c r="F19" s="224"/>
    </row>
    <row r="20" spans="1:6" ht="12.75">
      <c r="A20" s="153" t="s">
        <v>190</v>
      </c>
      <c r="B20" s="138" t="s">
        <v>222</v>
      </c>
      <c r="C20" s="150" t="s">
        <v>26</v>
      </c>
      <c r="D20" s="228">
        <v>2</v>
      </c>
      <c r="E20" s="151"/>
      <c r="F20" s="224"/>
    </row>
    <row r="21" spans="1:6" ht="12.75">
      <c r="A21" s="153" t="s">
        <v>191</v>
      </c>
      <c r="B21" s="138" t="s">
        <v>154</v>
      </c>
      <c r="C21" s="150" t="s">
        <v>26</v>
      </c>
      <c r="D21" s="228">
        <v>1</v>
      </c>
      <c r="E21" s="151"/>
      <c r="F21" s="224"/>
    </row>
    <row r="22" spans="1:6" ht="12.75">
      <c r="A22" s="153" t="s">
        <v>192</v>
      </c>
      <c r="B22" s="138" t="s">
        <v>151</v>
      </c>
      <c r="C22" s="150" t="s">
        <v>26</v>
      </c>
      <c r="D22" s="228">
        <v>1</v>
      </c>
      <c r="E22" s="151"/>
      <c r="F22" s="224"/>
    </row>
    <row r="23" spans="1:6" ht="39" thickBot="1">
      <c r="A23" s="153" t="s">
        <v>193</v>
      </c>
      <c r="B23" s="138" t="s">
        <v>218</v>
      </c>
      <c r="C23" s="150" t="s">
        <v>26</v>
      </c>
      <c r="D23" s="228">
        <v>1</v>
      </c>
      <c r="E23" s="151"/>
      <c r="F23" s="224"/>
    </row>
    <row r="24" spans="1:6" ht="19.5" customHeight="1" thickBot="1">
      <c r="A24" s="322"/>
      <c r="B24" s="323"/>
      <c r="C24" s="323"/>
      <c r="D24" s="323"/>
      <c r="E24" s="323"/>
      <c r="F24" s="324"/>
    </row>
  </sheetData>
  <sheetProtection selectLockedCells="1" selectUnlockedCells="1"/>
  <mergeCells count="9">
    <mergeCell ref="A8:B8"/>
    <mergeCell ref="C8:F8"/>
    <mergeCell ref="A24:F2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dimension ref="A1:G26"/>
  <sheetViews>
    <sheetView zoomScalePageLayoutView="0" workbookViewId="0" topLeftCell="A7">
      <selection activeCell="O23" sqref="O23"/>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28" t="s">
        <v>199</v>
      </c>
      <c r="B8" s="329"/>
      <c r="C8" s="330"/>
      <c r="D8" s="331"/>
      <c r="E8" s="331"/>
      <c r="F8" s="332"/>
    </row>
    <row r="9" spans="1:7" ht="25.5">
      <c r="A9" s="230" t="s">
        <v>128</v>
      </c>
      <c r="B9" s="138" t="s">
        <v>110</v>
      </c>
      <c r="C9" s="141" t="s">
        <v>26</v>
      </c>
      <c r="D9" s="155">
        <v>7</v>
      </c>
      <c r="E9" s="39"/>
      <c r="F9" s="169"/>
      <c r="G9" s="159"/>
    </row>
    <row r="10" spans="1:7" ht="63.75">
      <c r="A10" s="230" t="s">
        <v>130</v>
      </c>
      <c r="B10" s="158" t="s">
        <v>163</v>
      </c>
      <c r="C10" s="157" t="s">
        <v>152</v>
      </c>
      <c r="D10" s="155">
        <v>2</v>
      </c>
      <c r="E10" s="151"/>
      <c r="F10" s="224"/>
      <c r="G10" s="159"/>
    </row>
    <row r="11" spans="1:7" ht="51">
      <c r="A11" s="230" t="s">
        <v>131</v>
      </c>
      <c r="B11" s="158" t="s">
        <v>164</v>
      </c>
      <c r="C11" s="157" t="s">
        <v>152</v>
      </c>
      <c r="D11" s="155">
        <v>2</v>
      </c>
      <c r="E11" s="151"/>
      <c r="F11" s="224"/>
      <c r="G11" s="159"/>
    </row>
    <row r="12" spans="1:7" ht="51">
      <c r="A12" s="230" t="s">
        <v>132</v>
      </c>
      <c r="B12" s="94" t="s">
        <v>112</v>
      </c>
      <c r="C12" s="141" t="s">
        <v>26</v>
      </c>
      <c r="D12" s="155">
        <v>1</v>
      </c>
      <c r="E12" s="105"/>
      <c r="F12" s="218"/>
      <c r="G12" s="159"/>
    </row>
    <row r="13" spans="1:7" ht="12.75">
      <c r="A13" s="230" t="s">
        <v>133</v>
      </c>
      <c r="B13" s="158" t="s">
        <v>158</v>
      </c>
      <c r="C13" s="154" t="s">
        <v>25</v>
      </c>
      <c r="D13" s="155">
        <v>46.5</v>
      </c>
      <c r="E13" s="151"/>
      <c r="F13" s="224"/>
      <c r="G13" s="159"/>
    </row>
    <row r="14" spans="1:7" ht="12.75">
      <c r="A14" s="230" t="s">
        <v>134</v>
      </c>
      <c r="B14" s="161" t="s">
        <v>219</v>
      </c>
      <c r="C14" s="160" t="s">
        <v>25</v>
      </c>
      <c r="D14" s="155">
        <v>2</v>
      </c>
      <c r="E14" s="39"/>
      <c r="F14" s="169"/>
      <c r="G14" s="159"/>
    </row>
    <row r="15" spans="1:7" ht="38.25">
      <c r="A15" s="230" t="s">
        <v>135</v>
      </c>
      <c r="B15" s="138" t="s">
        <v>169</v>
      </c>
      <c r="C15" s="141" t="s">
        <v>25</v>
      </c>
      <c r="D15" s="155">
        <v>24</v>
      </c>
      <c r="E15" s="151"/>
      <c r="F15" s="224"/>
      <c r="G15" s="159"/>
    </row>
    <row r="16" spans="1:7" ht="12.75">
      <c r="A16" s="230" t="s">
        <v>136</v>
      </c>
      <c r="B16" s="158" t="s">
        <v>159</v>
      </c>
      <c r="C16" s="156" t="s">
        <v>25</v>
      </c>
      <c r="D16" s="155">
        <v>8.5</v>
      </c>
      <c r="E16" s="151"/>
      <c r="F16" s="224"/>
      <c r="G16" s="159"/>
    </row>
    <row r="17" spans="1:7" ht="12.75">
      <c r="A17" s="230" t="s">
        <v>137</v>
      </c>
      <c r="B17" s="158" t="s">
        <v>160</v>
      </c>
      <c r="C17" s="154" t="s">
        <v>25</v>
      </c>
      <c r="D17" s="155">
        <v>5</v>
      </c>
      <c r="E17" s="151"/>
      <c r="F17" s="224"/>
      <c r="G17" s="159"/>
    </row>
    <row r="18" spans="1:7" ht="12.75">
      <c r="A18" s="230" t="s">
        <v>138</v>
      </c>
      <c r="B18" s="161" t="s">
        <v>161</v>
      </c>
      <c r="C18" s="160" t="s">
        <v>25</v>
      </c>
      <c r="D18" s="155">
        <v>73</v>
      </c>
      <c r="E18" s="151"/>
      <c r="F18" s="224"/>
      <c r="G18" s="159"/>
    </row>
    <row r="19" spans="1:7" ht="25.5">
      <c r="A19" s="230" t="s">
        <v>139</v>
      </c>
      <c r="B19" s="158" t="s">
        <v>162</v>
      </c>
      <c r="C19" s="157" t="s">
        <v>152</v>
      </c>
      <c r="D19" s="155">
        <v>1</v>
      </c>
      <c r="E19" s="151"/>
      <c r="F19" s="224"/>
      <c r="G19" s="159"/>
    </row>
    <row r="20" spans="1:7" ht="25.5">
      <c r="A20" s="230" t="s">
        <v>140</v>
      </c>
      <c r="B20" s="161" t="s">
        <v>221</v>
      </c>
      <c r="C20" s="157" t="s">
        <v>152</v>
      </c>
      <c r="D20" s="155">
        <v>1</v>
      </c>
      <c r="E20" s="105"/>
      <c r="F20" s="224"/>
      <c r="G20" s="159"/>
    </row>
    <row r="21" spans="1:7" ht="25.5">
      <c r="A21" s="230" t="s">
        <v>141</v>
      </c>
      <c r="B21" s="162" t="s">
        <v>214</v>
      </c>
      <c r="C21" s="157" t="s">
        <v>152</v>
      </c>
      <c r="D21" s="155">
        <v>1</v>
      </c>
      <c r="E21" s="229"/>
      <c r="F21" s="224"/>
      <c r="G21" s="159"/>
    </row>
    <row r="22" spans="1:7" ht="25.5">
      <c r="A22" s="230" t="s">
        <v>142</v>
      </c>
      <c r="B22" s="158" t="s">
        <v>165</v>
      </c>
      <c r="C22" s="157" t="s">
        <v>25</v>
      </c>
      <c r="D22" s="155">
        <v>3</v>
      </c>
      <c r="E22" s="151"/>
      <c r="F22" s="224"/>
      <c r="G22" s="159"/>
    </row>
    <row r="23" spans="1:7" ht="12.75">
      <c r="A23" s="230" t="s">
        <v>143</v>
      </c>
      <c r="B23" s="149" t="s">
        <v>166</v>
      </c>
      <c r="C23" s="139" t="s">
        <v>20</v>
      </c>
      <c r="D23" s="155">
        <v>19.35</v>
      </c>
      <c r="E23" s="152"/>
      <c r="F23" s="224"/>
      <c r="G23" s="159"/>
    </row>
    <row r="24" spans="1:7" ht="12.75">
      <c r="A24" s="230" t="s">
        <v>144</v>
      </c>
      <c r="B24" s="149" t="s">
        <v>167</v>
      </c>
      <c r="C24" s="139" t="s">
        <v>20</v>
      </c>
      <c r="D24" s="155">
        <f>D23</f>
        <v>19.35</v>
      </c>
      <c r="E24" s="152"/>
      <c r="F24" s="224"/>
      <c r="G24" s="159"/>
    </row>
    <row r="25" spans="1:7" ht="13.5" thickBot="1">
      <c r="A25" s="230" t="s">
        <v>220</v>
      </c>
      <c r="B25" s="149" t="s">
        <v>168</v>
      </c>
      <c r="C25" s="139" t="s">
        <v>20</v>
      </c>
      <c r="D25" s="155">
        <v>5</v>
      </c>
      <c r="E25" s="152"/>
      <c r="F25" s="224"/>
      <c r="G25" s="159"/>
    </row>
    <row r="26" spans="1:6" ht="19.5" customHeight="1" thickBot="1">
      <c r="A26" s="322"/>
      <c r="B26" s="323"/>
      <c r="C26" s="323"/>
      <c r="D26" s="323"/>
      <c r="E26" s="323"/>
      <c r="F26" s="324"/>
    </row>
  </sheetData>
  <sheetProtection selectLockedCells="1" selectUnlockedCells="1"/>
  <mergeCells count="9">
    <mergeCell ref="A8:B8"/>
    <mergeCell ref="C8:F8"/>
    <mergeCell ref="A26:F26"/>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D9" sqref="D9:D12"/>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s>
  <sheetData>
    <row r="1" spans="1:6" ht="15">
      <c r="A1" s="342"/>
      <c r="B1" s="343"/>
      <c r="C1" s="343"/>
      <c r="D1" s="343"/>
      <c r="E1" s="343"/>
      <c r="F1" s="344"/>
    </row>
    <row r="2" spans="1:6" ht="18">
      <c r="A2" s="345" t="s">
        <v>223</v>
      </c>
      <c r="B2" s="346"/>
      <c r="C2" s="346"/>
      <c r="D2" s="346"/>
      <c r="E2" s="346"/>
      <c r="F2" s="347"/>
    </row>
    <row r="3" spans="1:6" ht="18">
      <c r="A3" s="345" t="s">
        <v>5</v>
      </c>
      <c r="B3" s="346"/>
      <c r="C3" s="346"/>
      <c r="D3" s="346"/>
      <c r="E3" s="346"/>
      <c r="F3" s="347"/>
    </row>
    <row r="4" spans="1:6" ht="20.25">
      <c r="A4" s="359" t="s">
        <v>3</v>
      </c>
      <c r="B4" s="360"/>
      <c r="C4" s="360"/>
      <c r="D4" s="360"/>
      <c r="E4" s="360"/>
      <c r="F4" s="361"/>
    </row>
    <row r="5" spans="1:6" ht="18">
      <c r="A5" s="348" t="s">
        <v>55</v>
      </c>
      <c r="B5" s="349"/>
      <c r="C5" s="349"/>
      <c r="D5" s="349"/>
      <c r="E5" s="349"/>
      <c r="F5" s="350"/>
    </row>
    <row r="6" spans="1:6" ht="16.5" thickBot="1">
      <c r="A6" s="351"/>
      <c r="B6" s="352"/>
      <c r="C6" s="352"/>
      <c r="D6" s="352"/>
      <c r="E6" s="352"/>
      <c r="F6" s="353"/>
    </row>
    <row r="7" spans="1:6" ht="19.5" customHeight="1" thickBot="1">
      <c r="A7" s="18" t="s">
        <v>4</v>
      </c>
      <c r="B7" s="19" t="s">
        <v>6</v>
      </c>
      <c r="C7" s="20" t="s">
        <v>7</v>
      </c>
      <c r="D7" s="134" t="s">
        <v>8</v>
      </c>
      <c r="E7" s="135" t="s">
        <v>9</v>
      </c>
      <c r="F7" s="136" t="s">
        <v>10</v>
      </c>
    </row>
    <row r="8" spans="1:6" ht="19.5" customHeight="1" thickBot="1">
      <c r="A8" s="354" t="s">
        <v>224</v>
      </c>
      <c r="B8" s="355"/>
      <c r="C8" s="356"/>
      <c r="D8" s="357"/>
      <c r="E8" s="357"/>
      <c r="F8" s="358"/>
    </row>
    <row r="9" spans="1:6" ht="25.5">
      <c r="A9" s="231" t="s">
        <v>225</v>
      </c>
      <c r="B9" s="232" t="s">
        <v>226</v>
      </c>
      <c r="C9" s="233" t="s">
        <v>20</v>
      </c>
      <c r="D9" s="228">
        <f>64.3*0.2*0.2</f>
        <v>2.572</v>
      </c>
      <c r="E9" s="234"/>
      <c r="F9" s="235"/>
    </row>
    <row r="10" spans="1:6" ht="12.75">
      <c r="A10" s="153" t="s">
        <v>227</v>
      </c>
      <c r="B10" s="236" t="s">
        <v>228</v>
      </c>
      <c r="C10" s="237" t="s">
        <v>20</v>
      </c>
      <c r="D10" s="228">
        <f>101.45*0.2*0.2</f>
        <v>4.058000000000001</v>
      </c>
      <c r="E10" s="238"/>
      <c r="F10" s="239"/>
    </row>
    <row r="11" spans="1:6" ht="12.75">
      <c r="A11" s="153" t="s">
        <v>229</v>
      </c>
      <c r="B11" s="240" t="s">
        <v>230</v>
      </c>
      <c r="C11" s="210" t="s">
        <v>14</v>
      </c>
      <c r="D11" s="228">
        <f>101.45*2.2</f>
        <v>223.19000000000003</v>
      </c>
      <c r="E11" s="152"/>
      <c r="F11" s="225"/>
    </row>
    <row r="12" spans="1:6" ht="89.25">
      <c r="A12" s="153" t="s">
        <v>231</v>
      </c>
      <c r="B12" s="241" t="s">
        <v>232</v>
      </c>
      <c r="C12" s="210" t="s">
        <v>25</v>
      </c>
      <c r="D12" s="228">
        <v>64.3</v>
      </c>
      <c r="E12" s="152"/>
      <c r="F12" s="225"/>
    </row>
    <row r="13" spans="1:6" ht="26.25" thickBot="1">
      <c r="A13" s="242" t="s">
        <v>233</v>
      </c>
      <c r="B13" s="243" t="s">
        <v>234</v>
      </c>
      <c r="C13" s="244" t="s">
        <v>25</v>
      </c>
      <c r="D13" s="245">
        <v>101.45</v>
      </c>
      <c r="E13" s="246"/>
      <c r="F13" s="247"/>
    </row>
    <row r="14" spans="1:6" ht="19.5" customHeight="1" thickBot="1">
      <c r="A14" s="334"/>
      <c r="B14" s="335"/>
      <c r="C14" s="335"/>
      <c r="D14" s="335"/>
      <c r="E14" s="335"/>
      <c r="F14" s="336"/>
    </row>
  </sheetData>
  <sheetProtection/>
  <mergeCells count="9">
    <mergeCell ref="A8:B8"/>
    <mergeCell ref="C8:F8"/>
    <mergeCell ref="A14:F14"/>
    <mergeCell ref="A1:F1"/>
    <mergeCell ref="A2:F2"/>
    <mergeCell ref="A3:F3"/>
    <mergeCell ref="A4:F4"/>
    <mergeCell ref="A5:F5"/>
    <mergeCell ref="A6:F6"/>
  </mergeCells>
  <printOptions/>
  <pageMargins left="0.511811024" right="0.511811024" top="0.787401575" bottom="0.787401575" header="0.31496062" footer="0.31496062"/>
  <pageSetup orientation="portrait" paperSize="9"/>
  <drawing r:id="rId1"/>
</worksheet>
</file>

<file path=xl/worksheets/sheet16.xml><?xml version="1.0" encoding="utf-8"?>
<worksheet xmlns="http://schemas.openxmlformats.org/spreadsheetml/2006/main" xmlns:r="http://schemas.openxmlformats.org/officeDocument/2006/relationships">
  <dimension ref="A1:H57"/>
  <sheetViews>
    <sheetView zoomScalePageLayoutView="0" workbookViewId="0" topLeftCell="A1">
      <selection activeCell="K39" sqref="K39"/>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8" width="20.7109375" style="0" customWidth="1"/>
  </cols>
  <sheetData>
    <row r="1" spans="1:8" ht="19.5" customHeight="1">
      <c r="A1" s="381" t="s">
        <v>36</v>
      </c>
      <c r="B1" s="382"/>
      <c r="C1" s="382"/>
      <c r="D1" s="382"/>
      <c r="E1" s="382"/>
      <c r="F1" s="382"/>
      <c r="G1" s="382"/>
      <c r="H1" s="383"/>
    </row>
    <row r="2" spans="1:8" ht="19.5" customHeight="1">
      <c r="A2" s="384" t="s">
        <v>57</v>
      </c>
      <c r="B2" s="385"/>
      <c r="C2" s="385"/>
      <c r="D2" s="385"/>
      <c r="E2" s="385"/>
      <c r="F2" s="385"/>
      <c r="G2" s="385"/>
      <c r="H2" s="386"/>
    </row>
    <row r="3" spans="1:8" ht="19.5" customHeight="1">
      <c r="A3" s="384" t="s">
        <v>56</v>
      </c>
      <c r="B3" s="385"/>
      <c r="C3" s="385"/>
      <c r="D3" s="385"/>
      <c r="E3" s="385"/>
      <c r="F3" s="385"/>
      <c r="G3" s="385"/>
      <c r="H3" s="386"/>
    </row>
    <row r="4" spans="1:8" ht="19.5" customHeight="1">
      <c r="A4" s="384" t="s">
        <v>37</v>
      </c>
      <c r="B4" s="385"/>
      <c r="C4" s="385"/>
      <c r="D4" s="385"/>
      <c r="E4" s="385"/>
      <c r="F4" s="385"/>
      <c r="G4" s="385"/>
      <c r="H4" s="386"/>
    </row>
    <row r="5" spans="1:8" ht="19.5" customHeight="1" thickBot="1">
      <c r="A5" s="384"/>
      <c r="B5" s="385"/>
      <c r="C5" s="385"/>
      <c r="D5" s="385"/>
      <c r="E5" s="385"/>
      <c r="F5" s="385"/>
      <c r="G5" s="385"/>
      <c r="H5" s="386"/>
    </row>
    <row r="6" spans="1:8" ht="19.5" customHeight="1" thickBot="1">
      <c r="A6" s="387" t="s">
        <v>4</v>
      </c>
      <c r="B6" s="387" t="s">
        <v>38</v>
      </c>
      <c r="C6" s="389" t="s">
        <v>39</v>
      </c>
      <c r="D6" s="391" t="s">
        <v>35</v>
      </c>
      <c r="E6" s="393" t="s">
        <v>113</v>
      </c>
      <c r="F6" s="394"/>
      <c r="G6" s="394"/>
      <c r="H6" s="395"/>
    </row>
    <row r="7" spans="1:8" ht="19.5" customHeight="1" thickBot="1">
      <c r="A7" s="388"/>
      <c r="B7" s="388"/>
      <c r="C7" s="390"/>
      <c r="D7" s="392"/>
      <c r="E7" s="142" t="s">
        <v>40</v>
      </c>
      <c r="F7" s="142" t="s">
        <v>41</v>
      </c>
      <c r="G7" s="142" t="s">
        <v>42</v>
      </c>
      <c r="H7" s="142" t="s">
        <v>43</v>
      </c>
    </row>
    <row r="8" spans="1:8" ht="12.75">
      <c r="A8" s="377">
        <v>1</v>
      </c>
      <c r="B8" s="378" t="str">
        <f>GERAL!B7</f>
        <v>GERENCIAMENTO DE OBRAS</v>
      </c>
      <c r="C8" s="379"/>
      <c r="D8" s="380"/>
      <c r="E8" s="99"/>
      <c r="F8" s="100"/>
      <c r="G8" s="100"/>
      <c r="H8" s="101"/>
    </row>
    <row r="9" spans="1:8" ht="12.75">
      <c r="A9" s="364"/>
      <c r="B9" s="366"/>
      <c r="C9" s="368"/>
      <c r="D9" s="376"/>
      <c r="E9" s="97"/>
      <c r="F9" s="55"/>
      <c r="G9" s="55"/>
      <c r="H9" s="56"/>
    </row>
    <row r="10" spans="1:8" ht="13.5" thickBot="1">
      <c r="A10" s="364"/>
      <c r="B10" s="366"/>
      <c r="C10" s="368"/>
      <c r="D10" s="376"/>
      <c r="E10" s="179"/>
      <c r="F10" s="180"/>
      <c r="G10" s="180"/>
      <c r="H10" s="181"/>
    </row>
    <row r="11" spans="1:8" ht="12.75">
      <c r="A11" s="364">
        <v>2</v>
      </c>
      <c r="B11" s="366" t="str">
        <f>GERAL!B8</f>
        <v>SERVIÇOS PRELIMINARES</v>
      </c>
      <c r="C11" s="368"/>
      <c r="D11" s="376"/>
      <c r="E11" s="182"/>
      <c r="F11" s="183"/>
      <c r="G11" s="183"/>
      <c r="H11" s="184"/>
    </row>
    <row r="12" spans="1:8" ht="12.75">
      <c r="A12" s="364"/>
      <c r="B12" s="366"/>
      <c r="C12" s="368"/>
      <c r="D12" s="376"/>
      <c r="E12" s="97"/>
      <c r="F12" s="55"/>
      <c r="G12" s="55"/>
      <c r="H12" s="56"/>
    </row>
    <row r="13" spans="1:8" ht="13.5" thickBot="1">
      <c r="A13" s="364"/>
      <c r="B13" s="366"/>
      <c r="C13" s="368"/>
      <c r="D13" s="376"/>
      <c r="E13" s="192"/>
      <c r="F13" s="193"/>
      <c r="G13" s="193"/>
      <c r="H13" s="194"/>
    </row>
    <row r="14" spans="1:8" ht="12.75">
      <c r="A14" s="364">
        <v>3</v>
      </c>
      <c r="B14" s="366" t="str">
        <f>GERAL!B9</f>
        <v>INFRA-ESTRUTURA</v>
      </c>
      <c r="C14" s="368"/>
      <c r="D14" s="376"/>
      <c r="E14" s="182"/>
      <c r="F14" s="183"/>
      <c r="G14" s="183"/>
      <c r="H14" s="184"/>
    </row>
    <row r="15" spans="1:8" ht="12.75">
      <c r="A15" s="364"/>
      <c r="B15" s="366"/>
      <c r="C15" s="368"/>
      <c r="D15" s="376"/>
      <c r="E15" s="97"/>
      <c r="F15" s="55"/>
      <c r="G15" s="55"/>
      <c r="H15" s="56"/>
    </row>
    <row r="16" spans="1:8" ht="13.5" thickBot="1">
      <c r="A16" s="364"/>
      <c r="B16" s="366"/>
      <c r="C16" s="368"/>
      <c r="D16" s="376"/>
      <c r="E16" s="146"/>
      <c r="F16" s="147"/>
      <c r="G16" s="147"/>
      <c r="H16" s="148"/>
    </row>
    <row r="17" spans="1:8" ht="12.75">
      <c r="A17" s="364">
        <v>4</v>
      </c>
      <c r="B17" s="366" t="str">
        <f>GERAL!B10</f>
        <v>SUPERESTRUTURA</v>
      </c>
      <c r="C17" s="368"/>
      <c r="D17" s="376"/>
      <c r="E17" s="176"/>
      <c r="F17" s="177"/>
      <c r="G17" s="177"/>
      <c r="H17" s="178"/>
    </row>
    <row r="18" spans="1:8" ht="12.75">
      <c r="A18" s="364"/>
      <c r="B18" s="366"/>
      <c r="C18" s="368"/>
      <c r="D18" s="376"/>
      <c r="E18" s="97"/>
      <c r="F18" s="55"/>
      <c r="G18" s="55"/>
      <c r="H18" s="56"/>
    </row>
    <row r="19" spans="1:8" ht="13.5" thickBot="1">
      <c r="A19" s="364"/>
      <c r="B19" s="366"/>
      <c r="C19" s="368"/>
      <c r="D19" s="376"/>
      <c r="E19" s="185"/>
      <c r="F19" s="186"/>
      <c r="G19" s="186"/>
      <c r="H19" s="187"/>
    </row>
    <row r="20" spans="1:8" ht="12.75">
      <c r="A20" s="364">
        <v>5</v>
      </c>
      <c r="B20" s="366" t="str">
        <f>GERAL!B11</f>
        <v>ALVENARIA</v>
      </c>
      <c r="C20" s="368"/>
      <c r="D20" s="376"/>
      <c r="E20" s="182"/>
      <c r="F20" s="183"/>
      <c r="G20" s="183"/>
      <c r="H20" s="184"/>
    </row>
    <row r="21" spans="1:8" ht="12.75">
      <c r="A21" s="364"/>
      <c r="B21" s="366"/>
      <c r="C21" s="368"/>
      <c r="D21" s="376"/>
      <c r="E21" s="143"/>
      <c r="F21" s="40"/>
      <c r="G21" s="98"/>
      <c r="H21" s="56"/>
    </row>
    <row r="22" spans="1:8" ht="13.5" thickBot="1">
      <c r="A22" s="364"/>
      <c r="B22" s="366"/>
      <c r="C22" s="368"/>
      <c r="D22" s="376"/>
      <c r="E22" s="185"/>
      <c r="F22" s="186"/>
      <c r="G22" s="186"/>
      <c r="H22" s="187"/>
    </row>
    <row r="23" spans="1:8" ht="12.75">
      <c r="A23" s="364">
        <v>6</v>
      </c>
      <c r="B23" s="366" t="str">
        <f>GERAL!B12</f>
        <v>ESQUADRIAS</v>
      </c>
      <c r="C23" s="368"/>
      <c r="D23" s="376"/>
      <c r="E23" s="182"/>
      <c r="F23" s="183"/>
      <c r="G23" s="183"/>
      <c r="H23" s="184"/>
    </row>
    <row r="24" spans="1:8" ht="12.75">
      <c r="A24" s="364"/>
      <c r="B24" s="366"/>
      <c r="C24" s="368"/>
      <c r="D24" s="376"/>
      <c r="E24" s="143"/>
      <c r="F24" s="40"/>
      <c r="G24" s="98"/>
      <c r="H24" s="56"/>
    </row>
    <row r="25" spans="1:8" ht="13.5" thickBot="1">
      <c r="A25" s="364"/>
      <c r="B25" s="366"/>
      <c r="C25" s="368"/>
      <c r="D25" s="376"/>
      <c r="E25" s="185"/>
      <c r="F25" s="186"/>
      <c r="G25" s="186"/>
      <c r="H25" s="187"/>
    </row>
    <row r="26" spans="1:8" ht="12.75">
      <c r="A26" s="365">
        <v>7</v>
      </c>
      <c r="B26" s="366" t="s">
        <v>174</v>
      </c>
      <c r="C26" s="400"/>
      <c r="D26" s="376"/>
      <c r="E26" s="188"/>
      <c r="F26" s="189"/>
      <c r="G26" s="189"/>
      <c r="H26" s="184"/>
    </row>
    <row r="27" spans="1:8" ht="12.75">
      <c r="A27" s="396"/>
      <c r="B27" s="366"/>
      <c r="C27" s="401"/>
      <c r="D27" s="376"/>
      <c r="E27" s="144"/>
      <c r="F27" s="145"/>
      <c r="G27" s="145"/>
      <c r="H27" s="56"/>
    </row>
    <row r="28" spans="1:8" ht="13.5" thickBot="1">
      <c r="A28" s="397"/>
      <c r="B28" s="366"/>
      <c r="C28" s="402"/>
      <c r="D28" s="376"/>
      <c r="E28" s="146"/>
      <c r="F28" s="147"/>
      <c r="G28" s="147"/>
      <c r="H28" s="148"/>
    </row>
    <row r="29" spans="1:8" ht="12.75">
      <c r="A29" s="364">
        <v>8</v>
      </c>
      <c r="B29" s="366" t="str">
        <f>GERAL!B14</f>
        <v>COBERTURA</v>
      </c>
      <c r="C29" s="368"/>
      <c r="D29" s="376"/>
      <c r="E29" s="182"/>
      <c r="F29" s="183"/>
      <c r="G29" s="183"/>
      <c r="H29" s="184"/>
    </row>
    <row r="30" spans="1:8" ht="12.75">
      <c r="A30" s="364"/>
      <c r="B30" s="366"/>
      <c r="C30" s="368"/>
      <c r="D30" s="376"/>
      <c r="E30" s="97"/>
      <c r="F30" s="55"/>
      <c r="G30" s="55"/>
      <c r="H30" s="56"/>
    </row>
    <row r="31" spans="1:8" ht="13.5" thickBot="1">
      <c r="A31" s="364"/>
      <c r="B31" s="366"/>
      <c r="C31" s="368"/>
      <c r="D31" s="376"/>
      <c r="E31" s="146"/>
      <c r="F31" s="147"/>
      <c r="G31" s="147"/>
      <c r="H31" s="148"/>
    </row>
    <row r="32" spans="1:8" ht="12.75">
      <c r="A32" s="364">
        <v>9</v>
      </c>
      <c r="B32" s="366" t="str">
        <f>GERAL!B15</f>
        <v>REVESTIMENTO</v>
      </c>
      <c r="C32" s="368"/>
      <c r="D32" s="376"/>
      <c r="E32" s="182"/>
      <c r="F32" s="183"/>
      <c r="G32" s="183"/>
      <c r="H32" s="184"/>
    </row>
    <row r="33" spans="1:8" ht="12.75">
      <c r="A33" s="364"/>
      <c r="B33" s="366"/>
      <c r="C33" s="368"/>
      <c r="D33" s="376"/>
      <c r="E33" s="143"/>
      <c r="F33" s="98"/>
      <c r="G33" s="98"/>
      <c r="H33" s="56"/>
    </row>
    <row r="34" spans="1:8" ht="13.5" thickBot="1">
      <c r="A34" s="364"/>
      <c r="B34" s="366"/>
      <c r="C34" s="368"/>
      <c r="D34" s="376"/>
      <c r="E34" s="146"/>
      <c r="F34" s="147"/>
      <c r="G34" s="147"/>
      <c r="H34" s="148"/>
    </row>
    <row r="35" spans="1:8" ht="12.75">
      <c r="A35" s="364">
        <v>10</v>
      </c>
      <c r="B35" s="366" t="str">
        <f>GERAL!B16</f>
        <v>PINTURA</v>
      </c>
      <c r="C35" s="368"/>
      <c r="D35" s="376"/>
      <c r="E35" s="182"/>
      <c r="F35" s="183"/>
      <c r="G35" s="183"/>
      <c r="H35" s="184"/>
    </row>
    <row r="36" spans="1:8" ht="12.75">
      <c r="A36" s="364"/>
      <c r="B36" s="366"/>
      <c r="C36" s="368"/>
      <c r="D36" s="376"/>
      <c r="E36" s="143"/>
      <c r="F36" s="98"/>
      <c r="G36" s="98"/>
      <c r="H36" s="56"/>
    </row>
    <row r="37" spans="1:8" ht="13.5" thickBot="1">
      <c r="A37" s="364"/>
      <c r="B37" s="366"/>
      <c r="C37" s="368"/>
      <c r="D37" s="376"/>
      <c r="E37" s="146"/>
      <c r="F37" s="147"/>
      <c r="G37" s="147"/>
      <c r="H37" s="148"/>
    </row>
    <row r="38" spans="1:8" ht="12.75">
      <c r="A38" s="365">
        <v>11</v>
      </c>
      <c r="B38" s="367" t="s">
        <v>202</v>
      </c>
      <c r="C38" s="400"/>
      <c r="D38" s="376"/>
      <c r="E38" s="188"/>
      <c r="F38" s="189"/>
      <c r="G38" s="183"/>
      <c r="H38" s="190"/>
    </row>
    <row r="39" spans="1:8" ht="12.75">
      <c r="A39" s="396"/>
      <c r="B39" s="398"/>
      <c r="C39" s="401"/>
      <c r="D39" s="376"/>
      <c r="E39" s="144"/>
      <c r="F39" s="145"/>
      <c r="G39" s="55"/>
      <c r="H39" s="175"/>
    </row>
    <row r="40" spans="1:8" ht="13.5" thickBot="1">
      <c r="A40" s="397"/>
      <c r="B40" s="399"/>
      <c r="C40" s="402"/>
      <c r="D40" s="376"/>
      <c r="E40" s="146"/>
      <c r="F40" s="147"/>
      <c r="G40" s="147"/>
      <c r="H40" s="191"/>
    </row>
    <row r="41" spans="1:8" ht="12.75">
      <c r="A41" s="364">
        <v>12</v>
      </c>
      <c r="B41" s="366" t="str">
        <f>GERAL!B18</f>
        <v>INSTALAÇÕES ELÉTRICAS</v>
      </c>
      <c r="C41" s="368"/>
      <c r="D41" s="376"/>
      <c r="E41" s="176"/>
      <c r="F41" s="177"/>
      <c r="G41" s="183"/>
      <c r="H41" s="178"/>
    </row>
    <row r="42" spans="1:8" ht="12.75">
      <c r="A42" s="364"/>
      <c r="B42" s="366"/>
      <c r="C42" s="368"/>
      <c r="D42" s="376"/>
      <c r="E42" s="97"/>
      <c r="F42" s="55"/>
      <c r="G42" s="55"/>
      <c r="H42" s="56"/>
    </row>
    <row r="43" spans="1:8" ht="13.5" thickBot="1">
      <c r="A43" s="364"/>
      <c r="B43" s="366"/>
      <c r="C43" s="368"/>
      <c r="D43" s="376"/>
      <c r="E43" s="146"/>
      <c r="F43" s="147"/>
      <c r="G43" s="147"/>
      <c r="H43" s="148"/>
    </row>
    <row r="44" spans="1:8" ht="12.75">
      <c r="A44" s="364">
        <v>13</v>
      </c>
      <c r="B44" s="366" t="str">
        <f>GERAL!B19</f>
        <v>INSTALAÇÕES HIDROSSANITÁRIAS</v>
      </c>
      <c r="C44" s="368"/>
      <c r="D44" s="370"/>
      <c r="E44" s="254"/>
      <c r="F44" s="255"/>
      <c r="G44" s="255"/>
      <c r="H44" s="256"/>
    </row>
    <row r="45" spans="1:8" ht="12.75">
      <c r="A45" s="364"/>
      <c r="B45" s="366"/>
      <c r="C45" s="368"/>
      <c r="D45" s="370"/>
      <c r="E45" s="97"/>
      <c r="F45" s="55"/>
      <c r="G45" s="55"/>
      <c r="H45" s="56"/>
    </row>
    <row r="46" spans="1:8" ht="13.5" thickBot="1">
      <c r="A46" s="365"/>
      <c r="B46" s="367"/>
      <c r="C46" s="369"/>
      <c r="D46" s="371"/>
      <c r="E46" s="146"/>
      <c r="F46" s="147"/>
      <c r="G46" s="147"/>
      <c r="H46" s="148"/>
    </row>
    <row r="47" spans="1:8" ht="12.75">
      <c r="A47" s="364">
        <v>14</v>
      </c>
      <c r="B47" s="366" t="s">
        <v>235</v>
      </c>
      <c r="C47" s="368"/>
      <c r="D47" s="370"/>
      <c r="E47" s="182"/>
      <c r="F47" s="183"/>
      <c r="G47" s="183"/>
      <c r="H47" s="184"/>
    </row>
    <row r="48" spans="1:8" ht="12.75">
      <c r="A48" s="364"/>
      <c r="B48" s="366"/>
      <c r="C48" s="368"/>
      <c r="D48" s="370"/>
      <c r="E48" s="97"/>
      <c r="F48" s="55"/>
      <c r="G48" s="55"/>
      <c r="H48" s="56"/>
    </row>
    <row r="49" spans="1:8" ht="13.5" thickBot="1">
      <c r="A49" s="365"/>
      <c r="B49" s="367"/>
      <c r="C49" s="369"/>
      <c r="D49" s="371"/>
      <c r="E49" s="251"/>
      <c r="F49" s="252"/>
      <c r="G49" s="252"/>
      <c r="H49" s="253"/>
    </row>
    <row r="50" spans="1:8" ht="19.5" customHeight="1">
      <c r="A50" s="372" t="s">
        <v>21</v>
      </c>
      <c r="B50" s="373"/>
      <c r="C50" s="205"/>
      <c r="D50" s="206"/>
      <c r="E50" s="201"/>
      <c r="F50" s="198"/>
      <c r="G50" s="198"/>
      <c r="H50" s="199"/>
    </row>
    <row r="51" spans="1:8" ht="19.5" customHeight="1" thickBot="1">
      <c r="A51" s="374" t="s">
        <v>44</v>
      </c>
      <c r="B51" s="375"/>
      <c r="C51" s="203"/>
      <c r="D51" s="204"/>
      <c r="E51" s="207"/>
      <c r="F51" s="208"/>
      <c r="G51" s="208"/>
      <c r="H51" s="200"/>
    </row>
    <row r="52" spans="1:8" ht="15" customHeight="1">
      <c r="A52" s="57"/>
      <c r="B52" s="58"/>
      <c r="C52" s="59"/>
      <c r="D52" s="202"/>
      <c r="E52" s="60"/>
      <c r="F52" s="60"/>
      <c r="G52" s="60"/>
      <c r="H52" s="61"/>
    </row>
    <row r="53" spans="1:8" ht="15" customHeight="1">
      <c r="A53" s="57"/>
      <c r="B53" s="58"/>
      <c r="C53" s="59"/>
      <c r="D53" s="51"/>
      <c r="E53" s="52"/>
      <c r="F53" s="52"/>
      <c r="G53" s="60"/>
      <c r="H53" s="61"/>
    </row>
    <row r="54" spans="1:8" ht="24.75" customHeight="1">
      <c r="A54" s="362" t="s">
        <v>207</v>
      </c>
      <c r="B54" s="362"/>
      <c r="C54" s="362" t="s">
        <v>53</v>
      </c>
      <c r="D54" s="362"/>
      <c r="E54" s="362"/>
      <c r="F54" s="362" t="s">
        <v>54</v>
      </c>
      <c r="G54" s="362"/>
      <c r="H54" s="363"/>
    </row>
    <row r="55" spans="1:8" ht="24.75" customHeight="1">
      <c r="A55" s="362"/>
      <c r="B55" s="362"/>
      <c r="C55" s="362"/>
      <c r="D55" s="362"/>
      <c r="E55" s="362"/>
      <c r="F55" s="362"/>
      <c r="G55" s="362"/>
      <c r="H55" s="363"/>
    </row>
    <row r="56" spans="1:8" ht="24.75" customHeight="1">
      <c r="A56" s="57"/>
      <c r="B56" s="58"/>
      <c r="C56" s="58"/>
      <c r="D56" s="58"/>
      <c r="E56" s="62"/>
      <c r="F56" s="52"/>
      <c r="G56" s="52"/>
      <c r="H56" s="131"/>
    </row>
    <row r="57" spans="1:8" ht="15" customHeight="1" thickBot="1">
      <c r="A57" s="63"/>
      <c r="B57" s="64"/>
      <c r="C57" s="65"/>
      <c r="D57" s="66"/>
      <c r="E57" s="67"/>
      <c r="F57" s="67"/>
      <c r="G57" s="67"/>
      <c r="H57" s="68"/>
    </row>
  </sheetData>
  <sheetProtection selectLockedCells="1" selectUnlockedCells="1"/>
  <mergeCells count="71">
    <mergeCell ref="A44:A46"/>
    <mergeCell ref="B44:B46"/>
    <mergeCell ref="C44:C46"/>
    <mergeCell ref="D44:D46"/>
    <mergeCell ref="B26:B28"/>
    <mergeCell ref="A26:A28"/>
    <mergeCell ref="C26:C28"/>
    <mergeCell ref="D26:D28"/>
    <mergeCell ref="B32:B34"/>
    <mergeCell ref="C32:C34"/>
    <mergeCell ref="B38:B40"/>
    <mergeCell ref="C38:C40"/>
    <mergeCell ref="D38:D40"/>
    <mergeCell ref="A29:A31"/>
    <mergeCell ref="B29:B31"/>
    <mergeCell ref="C29:C31"/>
    <mergeCell ref="D29:D31"/>
    <mergeCell ref="A32:A34"/>
    <mergeCell ref="A1:H1"/>
    <mergeCell ref="A2:H2"/>
    <mergeCell ref="A3:H3"/>
    <mergeCell ref="A4:H4"/>
    <mergeCell ref="A5:H5"/>
    <mergeCell ref="A6:A7"/>
    <mergeCell ref="B6:B7"/>
    <mergeCell ref="C6:C7"/>
    <mergeCell ref="D6:D7"/>
    <mergeCell ref="E6:H6"/>
    <mergeCell ref="A8:A10"/>
    <mergeCell ref="B8:B10"/>
    <mergeCell ref="C8:C10"/>
    <mergeCell ref="D8:D10"/>
    <mergeCell ref="A11:A13"/>
    <mergeCell ref="B11:B13"/>
    <mergeCell ref="C11:C13"/>
    <mergeCell ref="D11:D13"/>
    <mergeCell ref="A14:A16"/>
    <mergeCell ref="B14:B16"/>
    <mergeCell ref="C14:C16"/>
    <mergeCell ref="D14:D16"/>
    <mergeCell ref="A17:A19"/>
    <mergeCell ref="B17:B19"/>
    <mergeCell ref="C17:C19"/>
    <mergeCell ref="D17:D19"/>
    <mergeCell ref="A20:A22"/>
    <mergeCell ref="B20:B22"/>
    <mergeCell ref="C20:C22"/>
    <mergeCell ref="D20:D22"/>
    <mergeCell ref="A23:A25"/>
    <mergeCell ref="B23:B25"/>
    <mergeCell ref="C23:C25"/>
    <mergeCell ref="D23:D25"/>
    <mergeCell ref="D32:D34"/>
    <mergeCell ref="A35:A37"/>
    <mergeCell ref="B35:B37"/>
    <mergeCell ref="C35:C37"/>
    <mergeCell ref="D35:D37"/>
    <mergeCell ref="A41:A43"/>
    <mergeCell ref="B41:B43"/>
    <mergeCell ref="C41:C43"/>
    <mergeCell ref="D41:D43"/>
    <mergeCell ref="A38:A40"/>
    <mergeCell ref="F54:H55"/>
    <mergeCell ref="A47:A49"/>
    <mergeCell ref="B47:B49"/>
    <mergeCell ref="C47:C49"/>
    <mergeCell ref="D47:D49"/>
    <mergeCell ref="A50:B50"/>
    <mergeCell ref="A51:B51"/>
    <mergeCell ref="C54:E55"/>
    <mergeCell ref="A54:B55"/>
  </mergeCells>
  <printOptions/>
  <pageMargins left="0.5905511811023623" right="0.1968503937007874" top="0.1968503937007874" bottom="0.1968503937007874"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R12"/>
  <sheetViews>
    <sheetView zoomScalePageLayoutView="0" workbookViewId="0" topLeftCell="A1">
      <selection activeCell="C26" sqref="C26"/>
    </sheetView>
  </sheetViews>
  <sheetFormatPr defaultColWidth="9.140625" defaultRowHeight="12.75"/>
  <cols>
    <col min="1" max="1" width="10.7109375" style="16" customWidth="1"/>
    <col min="2" max="2" width="60.7109375" style="16" customWidth="1"/>
    <col min="3" max="4" width="10.7109375" style="16" customWidth="1"/>
    <col min="5" max="5" width="15.7109375" style="16" customWidth="1"/>
    <col min="6" max="6" width="15.7109375" style="17" customWidth="1"/>
    <col min="7" max="16384" width="9.140625" style="16" customWidth="1"/>
  </cols>
  <sheetData>
    <row r="1" spans="1:6" s="11" customFormat="1" ht="19.5" customHeight="1">
      <c r="A1" s="291"/>
      <c r="B1" s="292"/>
      <c r="C1" s="292"/>
      <c r="D1" s="292"/>
      <c r="E1" s="292"/>
      <c r="F1" s="293"/>
    </row>
    <row r="2" spans="1:6" s="11" customFormat="1" ht="19.5" customHeight="1">
      <c r="A2" s="294" t="s">
        <v>215</v>
      </c>
      <c r="B2" s="295"/>
      <c r="C2" s="295"/>
      <c r="D2" s="295"/>
      <c r="E2" s="295"/>
      <c r="F2" s="296"/>
    </row>
    <row r="3" spans="1:6" s="11" customFormat="1" ht="19.5" customHeight="1">
      <c r="A3" s="294" t="s">
        <v>5</v>
      </c>
      <c r="B3" s="295"/>
      <c r="C3" s="295"/>
      <c r="D3" s="295"/>
      <c r="E3" s="295"/>
      <c r="F3" s="296"/>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300"/>
      <c r="B6" s="301"/>
      <c r="C6" s="301"/>
      <c r="D6" s="301"/>
      <c r="E6" s="301"/>
      <c r="F6" s="302"/>
    </row>
    <row r="7" spans="1:6" s="15" customFormat="1" ht="19.5" customHeight="1" thickBot="1">
      <c r="A7" s="24" t="s">
        <v>4</v>
      </c>
      <c r="B7" s="25" t="s">
        <v>6</v>
      </c>
      <c r="C7" s="26" t="s">
        <v>7</v>
      </c>
      <c r="D7" s="27" t="s">
        <v>8</v>
      </c>
      <c r="E7" s="28" t="s">
        <v>9</v>
      </c>
      <c r="F7" s="29" t="s">
        <v>10</v>
      </c>
    </row>
    <row r="8" spans="1:252" ht="19.5" customHeight="1" thickBot="1">
      <c r="A8" s="283" t="s">
        <v>11</v>
      </c>
      <c r="B8" s="284"/>
      <c r="C8" s="285"/>
      <c r="D8" s="286"/>
      <c r="E8" s="286"/>
      <c r="F8" s="28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6" ht="19.5" customHeight="1">
      <c r="A9" s="74" t="s">
        <v>12</v>
      </c>
      <c r="B9" s="75" t="s">
        <v>69</v>
      </c>
      <c r="C9" s="76" t="s">
        <v>30</v>
      </c>
      <c r="D9" s="77">
        <v>4</v>
      </c>
      <c r="E9" s="78"/>
      <c r="F9" s="212"/>
    </row>
    <row r="10" spans="1:6" ht="19.5" customHeight="1">
      <c r="A10" s="79" t="s">
        <v>46</v>
      </c>
      <c r="B10" s="80" t="s">
        <v>68</v>
      </c>
      <c r="C10" s="81" t="s">
        <v>30</v>
      </c>
      <c r="D10" s="82">
        <v>4</v>
      </c>
      <c r="E10" s="83"/>
      <c r="F10" s="213"/>
    </row>
    <row r="11" spans="1:6" ht="19.5" customHeight="1" thickBot="1">
      <c r="A11" s="123" t="s">
        <v>48</v>
      </c>
      <c r="B11" s="124" t="s">
        <v>49</v>
      </c>
      <c r="C11" s="125" t="s">
        <v>30</v>
      </c>
      <c r="D11" s="126">
        <v>4</v>
      </c>
      <c r="E11" s="127"/>
      <c r="F11" s="214"/>
    </row>
    <row r="12" spans="1:6" ht="19.5" customHeight="1" thickBot="1">
      <c r="A12" s="288"/>
      <c r="B12" s="289"/>
      <c r="C12" s="289"/>
      <c r="D12" s="289"/>
      <c r="E12" s="289"/>
      <c r="F12" s="290"/>
    </row>
  </sheetData>
  <sheetProtection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S17"/>
  <sheetViews>
    <sheetView zoomScalePageLayoutView="0" workbookViewId="0" topLeftCell="A1">
      <selection activeCell="C8" sqref="C8:F8"/>
    </sheetView>
  </sheetViews>
  <sheetFormatPr defaultColWidth="9.140625" defaultRowHeight="12.75"/>
  <cols>
    <col min="1" max="1" width="10.7109375" style="16" customWidth="1"/>
    <col min="2" max="2" width="60.7109375" style="16" customWidth="1"/>
    <col min="3" max="4" width="10.7109375" style="16" customWidth="1"/>
    <col min="5" max="5" width="15.7109375" style="16" customWidth="1"/>
    <col min="6" max="6" width="15.7109375" style="17" customWidth="1"/>
    <col min="7" max="16384" width="9.140625" style="16" customWidth="1"/>
  </cols>
  <sheetData>
    <row r="1" spans="1:6" s="11" customFormat="1" ht="19.5" customHeight="1">
      <c r="A1" s="309"/>
      <c r="B1" s="310"/>
      <c r="C1" s="310"/>
      <c r="D1" s="310"/>
      <c r="E1" s="310"/>
      <c r="F1" s="311"/>
    </row>
    <row r="2" spans="1:6" s="11" customFormat="1" ht="19.5" customHeight="1">
      <c r="A2" s="294" t="s">
        <v>215</v>
      </c>
      <c r="B2" s="295"/>
      <c r="C2" s="295"/>
      <c r="D2" s="295"/>
      <c r="E2" s="295"/>
      <c r="F2" s="296"/>
    </row>
    <row r="3" spans="1:6" s="11" customFormat="1" ht="19.5" customHeight="1">
      <c r="A3" s="294" t="s">
        <v>5</v>
      </c>
      <c r="B3" s="295"/>
      <c r="C3" s="295"/>
      <c r="D3" s="295"/>
      <c r="E3" s="295"/>
      <c r="F3" s="296"/>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306"/>
      <c r="B6" s="307"/>
      <c r="C6" s="307"/>
      <c r="D6" s="307"/>
      <c r="E6" s="307"/>
      <c r="F6" s="308"/>
    </row>
    <row r="7" spans="1:6" s="15" customFormat="1" ht="19.5" customHeight="1" thickBot="1">
      <c r="A7" s="24" t="s">
        <v>4</v>
      </c>
      <c r="B7" s="25" t="s">
        <v>6</v>
      </c>
      <c r="C7" s="26" t="s">
        <v>7</v>
      </c>
      <c r="D7" s="27" t="s">
        <v>8</v>
      </c>
      <c r="E7" s="28" t="s">
        <v>9</v>
      </c>
      <c r="F7" s="29" t="s">
        <v>10</v>
      </c>
    </row>
    <row r="8" spans="1:253" ht="19.5" customHeight="1" thickBot="1">
      <c r="A8" s="312" t="s">
        <v>204</v>
      </c>
      <c r="B8" s="313"/>
      <c r="C8" s="314"/>
      <c r="D8" s="315"/>
      <c r="E8" s="315"/>
      <c r="F8" s="316"/>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6" ht="51">
      <c r="A9" s="46" t="s">
        <v>13</v>
      </c>
      <c r="B9" s="84" t="s">
        <v>51</v>
      </c>
      <c r="C9" s="85" t="s">
        <v>30</v>
      </c>
      <c r="D9" s="47">
        <v>4</v>
      </c>
      <c r="E9" s="86"/>
      <c r="F9" s="215"/>
    </row>
    <row r="10" spans="1:6" ht="63.75">
      <c r="A10" s="48" t="s">
        <v>22</v>
      </c>
      <c r="B10" s="87" t="s">
        <v>52</v>
      </c>
      <c r="C10" s="88" t="s">
        <v>30</v>
      </c>
      <c r="D10" s="72">
        <v>4</v>
      </c>
      <c r="E10" s="89"/>
      <c r="F10" s="216"/>
    </row>
    <row r="11" spans="1:6" ht="63.75">
      <c r="A11" s="48" t="s">
        <v>23</v>
      </c>
      <c r="B11" s="87" t="s">
        <v>50</v>
      </c>
      <c r="C11" s="90" t="s">
        <v>26</v>
      </c>
      <c r="D11" s="93">
        <v>1</v>
      </c>
      <c r="E11" s="89"/>
      <c r="F11" s="216"/>
    </row>
    <row r="12" spans="1:6" ht="25.5">
      <c r="A12" s="48" t="s">
        <v>31</v>
      </c>
      <c r="B12" s="87" t="s">
        <v>108</v>
      </c>
      <c r="C12" s="129" t="s">
        <v>26</v>
      </c>
      <c r="D12" s="93">
        <v>1</v>
      </c>
      <c r="E12" s="89"/>
      <c r="F12" s="216"/>
    </row>
    <row r="13" spans="1:6" ht="19.5" customHeight="1">
      <c r="A13" s="48" t="s">
        <v>24</v>
      </c>
      <c r="B13" s="130" t="s">
        <v>109</v>
      </c>
      <c r="C13" s="129" t="s">
        <v>26</v>
      </c>
      <c r="D13" s="93">
        <v>1</v>
      </c>
      <c r="E13" s="89"/>
      <c r="F13" s="216"/>
    </row>
    <row r="14" spans="1:6" ht="19.5" customHeight="1">
      <c r="A14" s="48" t="s">
        <v>106</v>
      </c>
      <c r="B14" s="91" t="s">
        <v>19</v>
      </c>
      <c r="C14" s="92" t="s">
        <v>14</v>
      </c>
      <c r="D14" s="93">
        <v>6</v>
      </c>
      <c r="E14" s="89"/>
      <c r="F14" s="216"/>
    </row>
    <row r="15" spans="1:6" ht="19.5" customHeight="1" thickBot="1">
      <c r="A15" s="48" t="s">
        <v>107</v>
      </c>
      <c r="B15" s="91" t="s">
        <v>32</v>
      </c>
      <c r="C15" s="90" t="s">
        <v>18</v>
      </c>
      <c r="D15" s="93">
        <v>1</v>
      </c>
      <c r="E15" s="89"/>
      <c r="F15" s="216"/>
    </row>
    <row r="16" spans="1:6" s="69" customFormat="1" ht="19.5" customHeight="1" thickBot="1">
      <c r="A16" s="303"/>
      <c r="B16" s="304"/>
      <c r="C16" s="304"/>
      <c r="D16" s="304"/>
      <c r="E16" s="304"/>
      <c r="F16" s="305"/>
    </row>
    <row r="17" spans="6:7" s="69" customFormat="1" ht="19.5" customHeight="1">
      <c r="F17" s="70"/>
      <c r="G17" s="71"/>
    </row>
  </sheetData>
  <sheetProtection selectLockedCells="1" selectUnlockedCells="1"/>
  <mergeCells count="9">
    <mergeCell ref="A16:F16"/>
    <mergeCell ref="A6:F6"/>
    <mergeCell ref="A1:F1"/>
    <mergeCell ref="A2:F2"/>
    <mergeCell ref="A3:F3"/>
    <mergeCell ref="A4:F4"/>
    <mergeCell ref="A5:F5"/>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D34" sqref="D34"/>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17" t="s">
        <v>28</v>
      </c>
      <c r="B8" s="318"/>
      <c r="C8" s="319"/>
      <c r="D8" s="320"/>
      <c r="E8" s="320"/>
      <c r="F8" s="321"/>
    </row>
    <row r="9" spans="1:6" s="23" customFormat="1" ht="25.5">
      <c r="A9" s="107" t="s">
        <v>29</v>
      </c>
      <c r="B9" s="108" t="s">
        <v>58</v>
      </c>
      <c r="C9" s="73" t="s">
        <v>25</v>
      </c>
      <c r="D9" s="109">
        <v>36</v>
      </c>
      <c r="E9" s="110"/>
      <c r="F9" s="217"/>
    </row>
    <row r="10" spans="1:6" s="23" customFormat="1" ht="19.5" customHeight="1">
      <c r="A10" s="111" t="s">
        <v>59</v>
      </c>
      <c r="B10" s="94" t="s">
        <v>70</v>
      </c>
      <c r="C10" s="36" t="s">
        <v>20</v>
      </c>
      <c r="D10" s="104">
        <v>10.38</v>
      </c>
      <c r="E10" s="105"/>
      <c r="F10" s="218"/>
    </row>
    <row r="11" spans="1:6" s="23" customFormat="1" ht="19.5" customHeight="1">
      <c r="A11" s="111" t="s">
        <v>60</v>
      </c>
      <c r="B11" s="106" t="s">
        <v>72</v>
      </c>
      <c r="C11" s="36" t="s">
        <v>27</v>
      </c>
      <c r="D11" s="104">
        <v>1</v>
      </c>
      <c r="E11" s="105"/>
      <c r="F11" s="218"/>
    </row>
    <row r="12" spans="1:6" s="23" customFormat="1" ht="19.5" customHeight="1">
      <c r="A12" s="111" t="s">
        <v>61</v>
      </c>
      <c r="B12" s="106" t="s">
        <v>71</v>
      </c>
      <c r="C12" s="36" t="s">
        <v>27</v>
      </c>
      <c r="D12" s="104">
        <v>74</v>
      </c>
      <c r="E12" s="105"/>
      <c r="F12" s="218"/>
    </row>
    <row r="13" spans="1:6" s="23" customFormat="1" ht="19.5" customHeight="1">
      <c r="A13" s="111" t="s">
        <v>62</v>
      </c>
      <c r="B13" s="106" t="s">
        <v>73</v>
      </c>
      <c r="C13" s="36" t="s">
        <v>27</v>
      </c>
      <c r="D13" s="104">
        <v>38</v>
      </c>
      <c r="E13" s="105"/>
      <c r="F13" s="218"/>
    </row>
    <row r="14" spans="1:6" s="23" customFormat="1" ht="19.5" customHeight="1">
      <c r="A14" s="111" t="s">
        <v>63</v>
      </c>
      <c r="B14" s="106" t="s">
        <v>74</v>
      </c>
      <c r="C14" s="36" t="s">
        <v>27</v>
      </c>
      <c r="D14" s="104">
        <v>65</v>
      </c>
      <c r="E14" s="105"/>
      <c r="F14" s="218"/>
    </row>
    <row r="15" spans="1:6" s="23" customFormat="1" ht="19.5" customHeight="1">
      <c r="A15" s="111" t="s">
        <v>64</v>
      </c>
      <c r="B15" s="106" t="s">
        <v>75</v>
      </c>
      <c r="C15" s="36" t="s">
        <v>27</v>
      </c>
      <c r="D15" s="104">
        <v>256</v>
      </c>
      <c r="E15" s="105"/>
      <c r="F15" s="218"/>
    </row>
    <row r="16" spans="1:6" s="23" customFormat="1" ht="19.5" customHeight="1">
      <c r="A16" s="111" t="s">
        <v>65</v>
      </c>
      <c r="B16" s="106" t="s">
        <v>76</v>
      </c>
      <c r="C16" s="36" t="s">
        <v>27</v>
      </c>
      <c r="D16" s="104">
        <v>188</v>
      </c>
      <c r="E16" s="105"/>
      <c r="F16" s="218"/>
    </row>
    <row r="17" spans="1:6" s="23" customFormat="1" ht="19.5" customHeight="1">
      <c r="A17" s="111" t="s">
        <v>66</v>
      </c>
      <c r="B17" s="94" t="s">
        <v>78</v>
      </c>
      <c r="C17" s="36" t="s">
        <v>14</v>
      </c>
      <c r="D17" s="104">
        <v>61.44</v>
      </c>
      <c r="E17" s="105"/>
      <c r="F17" s="218"/>
    </row>
    <row r="18" spans="1:6" s="23" customFormat="1" ht="25.5">
      <c r="A18" s="111" t="s">
        <v>67</v>
      </c>
      <c r="B18" s="94" t="s">
        <v>105</v>
      </c>
      <c r="C18" s="36" t="s">
        <v>14</v>
      </c>
      <c r="D18" s="104">
        <v>294</v>
      </c>
      <c r="E18" s="105"/>
      <c r="F18" s="218"/>
    </row>
    <row r="19" spans="1:6" s="23" customFormat="1" ht="26.25" thickBot="1">
      <c r="A19" s="111" t="s">
        <v>100</v>
      </c>
      <c r="B19" s="112" t="s">
        <v>77</v>
      </c>
      <c r="C19" s="37" t="s">
        <v>20</v>
      </c>
      <c r="D19" s="95">
        <v>48.18</v>
      </c>
      <c r="E19" s="96"/>
      <c r="F19" s="219"/>
    </row>
    <row r="20" spans="1:6" ht="19.5" customHeight="1" thickBot="1">
      <c r="A20" s="322"/>
      <c r="B20" s="323"/>
      <c r="C20" s="323"/>
      <c r="D20" s="323"/>
      <c r="E20" s="323"/>
      <c r="F20" s="324"/>
    </row>
    <row r="21" spans="1:6" ht="12.75">
      <c r="A21" s="50"/>
      <c r="C21" s="49"/>
      <c r="D21" s="49"/>
      <c r="E21" s="49"/>
      <c r="F21" s="49"/>
    </row>
    <row r="22" spans="1:6" ht="12.75">
      <c r="A22" s="50"/>
      <c r="C22" s="49"/>
      <c r="D22" s="49"/>
      <c r="E22" s="49"/>
      <c r="F22" s="49"/>
    </row>
    <row r="23" spans="1:6" ht="12.75">
      <c r="A23" s="50"/>
      <c r="C23" s="49"/>
      <c r="D23" s="49"/>
      <c r="E23" s="49"/>
      <c r="F23" s="49"/>
    </row>
    <row r="24" spans="1:6" ht="12.75">
      <c r="A24" s="50"/>
      <c r="C24" s="49"/>
      <c r="D24" s="49"/>
      <c r="E24" s="49"/>
      <c r="F24" s="49"/>
    </row>
  </sheetData>
  <sheetProtection selectLockedCells="1" selectUnlockedCells="1"/>
  <mergeCells count="9">
    <mergeCell ref="A8:B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L15" sqref="L15"/>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17" t="s">
        <v>79</v>
      </c>
      <c r="B8" s="318"/>
      <c r="C8" s="319"/>
      <c r="D8" s="320"/>
      <c r="E8" s="320"/>
      <c r="F8" s="321"/>
    </row>
    <row r="9" spans="1:6" s="23" customFormat="1" ht="19.5" customHeight="1">
      <c r="A9" s="113" t="s">
        <v>15</v>
      </c>
      <c r="B9" s="115" t="s">
        <v>71</v>
      </c>
      <c r="C9" s="73" t="s">
        <v>27</v>
      </c>
      <c r="D9" s="109">
        <v>33</v>
      </c>
      <c r="E9" s="110"/>
      <c r="F9" s="217"/>
    </row>
    <row r="10" spans="1:6" s="23" customFormat="1" ht="19.5" customHeight="1">
      <c r="A10" s="111" t="s">
        <v>47</v>
      </c>
      <c r="B10" s="106" t="s">
        <v>74</v>
      </c>
      <c r="C10" s="36" t="s">
        <v>27</v>
      </c>
      <c r="D10" s="104">
        <v>22</v>
      </c>
      <c r="E10" s="105"/>
      <c r="F10" s="218"/>
    </row>
    <row r="11" spans="1:6" s="23" customFormat="1" ht="19.5" customHeight="1">
      <c r="A11" s="111" t="s">
        <v>34</v>
      </c>
      <c r="B11" s="106" t="s">
        <v>75</v>
      </c>
      <c r="C11" s="36" t="s">
        <v>27</v>
      </c>
      <c r="D11" s="104">
        <v>46</v>
      </c>
      <c r="E11" s="105"/>
      <c r="F11" s="218"/>
    </row>
    <row r="12" spans="1:6" s="23" customFormat="1" ht="19.5" customHeight="1">
      <c r="A12" s="111" t="s">
        <v>80</v>
      </c>
      <c r="B12" s="106" t="s">
        <v>76</v>
      </c>
      <c r="C12" s="36" t="s">
        <v>27</v>
      </c>
      <c r="D12" s="104">
        <v>66</v>
      </c>
      <c r="E12" s="105"/>
      <c r="F12" s="218"/>
    </row>
    <row r="13" spans="1:6" s="23" customFormat="1" ht="19.5" customHeight="1">
      <c r="A13" s="111" t="s">
        <v>81</v>
      </c>
      <c r="B13" s="106" t="s">
        <v>93</v>
      </c>
      <c r="C13" s="36" t="s">
        <v>14</v>
      </c>
      <c r="D13" s="104">
        <v>33.98</v>
      </c>
      <c r="E13" s="105"/>
      <c r="F13" s="218"/>
    </row>
    <row r="14" spans="1:6" s="23" customFormat="1" ht="25.5">
      <c r="A14" s="111" t="s">
        <v>82</v>
      </c>
      <c r="B14" s="94" t="s">
        <v>77</v>
      </c>
      <c r="C14" s="36" t="s">
        <v>20</v>
      </c>
      <c r="D14" s="104">
        <v>2.06</v>
      </c>
      <c r="E14" s="105"/>
      <c r="F14" s="218"/>
    </row>
    <row r="15" spans="1:6" s="23" customFormat="1" ht="63.75">
      <c r="A15" s="111" t="s">
        <v>94</v>
      </c>
      <c r="B15" s="114" t="s">
        <v>121</v>
      </c>
      <c r="C15" s="36" t="s">
        <v>27</v>
      </c>
      <c r="D15" s="104">
        <v>1383</v>
      </c>
      <c r="E15" s="105"/>
      <c r="F15" s="218"/>
    </row>
    <row r="16" spans="1:6" s="23" customFormat="1" ht="63.75">
      <c r="A16" s="111" t="s">
        <v>95</v>
      </c>
      <c r="B16" s="114" t="s">
        <v>88</v>
      </c>
      <c r="C16" s="36" t="s">
        <v>27</v>
      </c>
      <c r="D16" s="104">
        <v>1312.87</v>
      </c>
      <c r="E16" s="105"/>
      <c r="F16" s="218"/>
    </row>
    <row r="17" spans="1:6" s="23" customFormat="1" ht="64.5" thickBot="1">
      <c r="A17" s="111" t="s">
        <v>123</v>
      </c>
      <c r="B17" s="117" t="s">
        <v>89</v>
      </c>
      <c r="C17" s="118" t="s">
        <v>27</v>
      </c>
      <c r="D17" s="119">
        <v>448.35</v>
      </c>
      <c r="E17" s="120"/>
      <c r="F17" s="220"/>
    </row>
    <row r="18" spans="1:6" ht="19.5" customHeight="1" thickBot="1">
      <c r="A18" s="322"/>
      <c r="B18" s="323"/>
      <c r="C18" s="323"/>
      <c r="D18" s="323"/>
      <c r="E18" s="323"/>
      <c r="F18" s="324"/>
    </row>
    <row r="19" spans="1:6" ht="19.5" customHeight="1">
      <c r="A19" s="50"/>
      <c r="C19" s="49"/>
      <c r="D19" s="49"/>
      <c r="E19" s="49"/>
      <c r="F19" s="49"/>
    </row>
    <row r="20" ht="19.5" customHeight="1"/>
    <row r="21" ht="19.5" customHeight="1"/>
    <row r="22" ht="19.5" customHeight="1"/>
    <row r="23" ht="19.5" customHeight="1"/>
    <row r="24" ht="19.5" customHeight="1"/>
    <row r="25" ht="19.5" customHeight="1"/>
    <row r="26" ht="19.5" customHeight="1"/>
    <row r="27" ht="19.5" customHeight="1"/>
  </sheetData>
  <sheetProtection selectLockedCells="1" selectUnlockedCells="1"/>
  <mergeCells count="9">
    <mergeCell ref="A8:B8"/>
    <mergeCell ref="C8:F8"/>
    <mergeCell ref="A18:F1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F10"/>
  <sheetViews>
    <sheetView zoomScalePageLayoutView="0" workbookViewId="0" topLeftCell="A1">
      <selection activeCell="H24" sqref="H24"/>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28" t="s">
        <v>96</v>
      </c>
      <c r="B8" s="329"/>
      <c r="C8" s="330"/>
      <c r="D8" s="331"/>
      <c r="E8" s="331"/>
      <c r="F8" s="332"/>
    </row>
    <row r="9" spans="1:6" ht="39" thickBot="1">
      <c r="A9" s="221" t="s">
        <v>16</v>
      </c>
      <c r="B9" s="35" t="s">
        <v>103</v>
      </c>
      <c r="C9" s="36" t="s">
        <v>14</v>
      </c>
      <c r="D9" s="38">
        <f>320.4+11.85*4</f>
        <v>367.79999999999995</v>
      </c>
      <c r="E9" s="39"/>
      <c r="F9" s="169"/>
    </row>
    <row r="10" spans="1:6" ht="19.5" customHeight="1" thickBot="1">
      <c r="A10" s="322"/>
      <c r="B10" s="323"/>
      <c r="C10" s="323"/>
      <c r="D10" s="323"/>
      <c r="E10" s="323"/>
      <c r="F10" s="324"/>
    </row>
  </sheetData>
  <sheetProtection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dimension ref="A1:F12"/>
  <sheetViews>
    <sheetView zoomScalePageLayoutView="0" workbookViewId="0" topLeftCell="A1">
      <selection activeCell="I36" sqref="I36"/>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17" t="s">
        <v>200</v>
      </c>
      <c r="B8" s="318"/>
      <c r="C8" s="333"/>
      <c r="D8" s="320"/>
      <c r="E8" s="320"/>
      <c r="F8" s="321"/>
    </row>
    <row r="9" spans="1:6" ht="25.5">
      <c r="A9" s="163" t="s">
        <v>97</v>
      </c>
      <c r="B9" s="164" t="s">
        <v>208</v>
      </c>
      <c r="C9" s="73" t="s">
        <v>14</v>
      </c>
      <c r="D9" s="165">
        <f>12.5+1.89+2.52</f>
        <v>16.91</v>
      </c>
      <c r="E9" s="166"/>
      <c r="F9" s="167"/>
    </row>
    <row r="10" spans="1:6" ht="19.5" customHeight="1">
      <c r="A10" s="168" t="s">
        <v>172</v>
      </c>
      <c r="B10" s="35" t="s">
        <v>171</v>
      </c>
      <c r="C10" s="36" t="s">
        <v>14</v>
      </c>
      <c r="D10" s="38">
        <f>3*0.9*4</f>
        <v>10.8</v>
      </c>
      <c r="E10" s="39"/>
      <c r="F10" s="169"/>
    </row>
    <row r="11" spans="1:6" ht="19.5" customHeight="1" thickBot="1">
      <c r="A11" s="170" t="s">
        <v>173</v>
      </c>
      <c r="B11" s="171" t="s">
        <v>170</v>
      </c>
      <c r="C11" s="118" t="s">
        <v>14</v>
      </c>
      <c r="D11" s="172">
        <v>4.32</v>
      </c>
      <c r="E11" s="173"/>
      <c r="F11" s="174"/>
    </row>
    <row r="12" spans="1:6" ht="19.5" customHeight="1" thickBot="1">
      <c r="A12" s="334"/>
      <c r="B12" s="335"/>
      <c r="C12" s="335"/>
      <c r="D12" s="335"/>
      <c r="E12" s="335"/>
      <c r="F12" s="336"/>
    </row>
  </sheetData>
  <sheetProtection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J29" sqref="J29"/>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s>
  <sheetData>
    <row r="1" spans="1:6" ht="15">
      <c r="A1" s="309"/>
      <c r="B1" s="310"/>
      <c r="C1" s="310"/>
      <c r="D1" s="310"/>
      <c r="E1" s="310"/>
      <c r="F1" s="311"/>
    </row>
    <row r="2" spans="1:6" ht="18">
      <c r="A2" s="325" t="s">
        <v>215</v>
      </c>
      <c r="B2" s="326"/>
      <c r="C2" s="326"/>
      <c r="D2" s="326"/>
      <c r="E2" s="326"/>
      <c r="F2" s="327"/>
    </row>
    <row r="3" spans="1:6" ht="18">
      <c r="A3" s="325" t="s">
        <v>5</v>
      </c>
      <c r="B3" s="326"/>
      <c r="C3" s="326"/>
      <c r="D3" s="326"/>
      <c r="E3" s="326"/>
      <c r="F3" s="327"/>
    </row>
    <row r="4" spans="1:6" ht="20.25">
      <c r="A4" s="294" t="s">
        <v>3</v>
      </c>
      <c r="B4" s="295"/>
      <c r="C4" s="295"/>
      <c r="D4" s="295"/>
      <c r="E4" s="295"/>
      <c r="F4" s="296"/>
    </row>
    <row r="5" spans="1:6" ht="18">
      <c r="A5" s="297" t="s">
        <v>55</v>
      </c>
      <c r="B5" s="298"/>
      <c r="C5" s="298"/>
      <c r="D5" s="298"/>
      <c r="E5" s="298"/>
      <c r="F5" s="299"/>
    </row>
    <row r="6" spans="1:6" ht="16.5" thickBot="1">
      <c r="A6" s="275"/>
      <c r="B6" s="276"/>
      <c r="C6" s="276"/>
      <c r="D6" s="276"/>
      <c r="E6" s="276"/>
      <c r="F6" s="277"/>
    </row>
    <row r="7" spans="1:6" ht="19.5" customHeight="1" thickBot="1">
      <c r="A7" s="18" t="s">
        <v>4</v>
      </c>
      <c r="B7" s="19" t="s">
        <v>6</v>
      </c>
      <c r="C7" s="20" t="s">
        <v>7</v>
      </c>
      <c r="D7" s="30" t="s">
        <v>8</v>
      </c>
      <c r="E7" s="31" t="s">
        <v>9</v>
      </c>
      <c r="F7" s="32" t="s">
        <v>10</v>
      </c>
    </row>
    <row r="8" spans="1:6" ht="19.5" customHeight="1" thickBot="1">
      <c r="A8" s="328" t="s">
        <v>201</v>
      </c>
      <c r="B8" s="329"/>
      <c r="C8" s="330"/>
      <c r="D8" s="331"/>
      <c r="E8" s="331"/>
      <c r="F8" s="332"/>
    </row>
    <row r="9" spans="1:6" ht="19.5" customHeight="1" thickBot="1">
      <c r="A9" s="221" t="s">
        <v>98</v>
      </c>
      <c r="B9" s="35" t="s">
        <v>178</v>
      </c>
      <c r="C9" s="36" t="s">
        <v>14</v>
      </c>
      <c r="D9" s="38">
        <v>4.32</v>
      </c>
      <c r="E9" s="39"/>
      <c r="F9" s="169"/>
    </row>
    <row r="10" spans="1:6" ht="19.5" customHeight="1" thickBot="1">
      <c r="A10" s="322"/>
      <c r="B10" s="323"/>
      <c r="C10" s="323"/>
      <c r="D10" s="323"/>
      <c r="E10" s="323"/>
      <c r="F10" s="324"/>
    </row>
  </sheetData>
  <sheetProtection/>
  <mergeCells count="9">
    <mergeCell ref="A8:B8"/>
    <mergeCell ref="C8:F8"/>
    <mergeCell ref="A10:F10"/>
    <mergeCell ref="A1:F1"/>
    <mergeCell ref="A2:F2"/>
    <mergeCell ref="A3:F3"/>
    <mergeCell ref="A4:F4"/>
    <mergeCell ref="A5:F5"/>
    <mergeCell ref="A6:F6"/>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K16" sqref="K16"/>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s>
  <sheetData>
    <row r="1" spans="1:6" s="11" customFormat="1" ht="19.5" customHeight="1">
      <c r="A1" s="309"/>
      <c r="B1" s="310"/>
      <c r="C1" s="310"/>
      <c r="D1" s="310"/>
      <c r="E1" s="310"/>
      <c r="F1" s="311"/>
    </row>
    <row r="2" spans="1:6" s="11" customFormat="1" ht="19.5" customHeight="1">
      <c r="A2" s="325" t="s">
        <v>215</v>
      </c>
      <c r="B2" s="326"/>
      <c r="C2" s="326"/>
      <c r="D2" s="326"/>
      <c r="E2" s="326"/>
      <c r="F2" s="327"/>
    </row>
    <row r="3" spans="1:6" s="11" customFormat="1" ht="19.5" customHeight="1">
      <c r="A3" s="325" t="s">
        <v>5</v>
      </c>
      <c r="B3" s="326"/>
      <c r="C3" s="326"/>
      <c r="D3" s="326"/>
      <c r="E3" s="326"/>
      <c r="F3" s="327"/>
    </row>
    <row r="4" spans="1:6" s="11" customFormat="1" ht="19.5" customHeight="1">
      <c r="A4" s="294" t="s">
        <v>3</v>
      </c>
      <c r="B4" s="295"/>
      <c r="C4" s="295"/>
      <c r="D4" s="295"/>
      <c r="E4" s="295"/>
      <c r="F4" s="296"/>
    </row>
    <row r="5" spans="1:6" s="11" customFormat="1" ht="19.5" customHeight="1">
      <c r="A5" s="297" t="s">
        <v>55</v>
      </c>
      <c r="B5" s="298"/>
      <c r="C5" s="298"/>
      <c r="D5" s="298"/>
      <c r="E5" s="298"/>
      <c r="F5" s="299"/>
    </row>
    <row r="6" spans="1:6" s="12" customFormat="1" ht="19.5" customHeight="1" thickBot="1">
      <c r="A6" s="275"/>
      <c r="B6" s="276"/>
      <c r="C6" s="276"/>
      <c r="D6" s="276"/>
      <c r="E6" s="276"/>
      <c r="F6" s="277"/>
    </row>
    <row r="7" spans="1:6" s="7" customFormat="1" ht="19.5" customHeight="1" thickBot="1">
      <c r="A7" s="18" t="s">
        <v>4</v>
      </c>
      <c r="B7" s="19" t="s">
        <v>6</v>
      </c>
      <c r="C7" s="20" t="s">
        <v>7</v>
      </c>
      <c r="D7" s="30" t="s">
        <v>8</v>
      </c>
      <c r="E7" s="31" t="s">
        <v>9</v>
      </c>
      <c r="F7" s="32" t="s">
        <v>10</v>
      </c>
    </row>
    <row r="8" spans="1:6" s="23" customFormat="1" ht="19.5" customHeight="1" thickBot="1">
      <c r="A8" s="317" t="s">
        <v>175</v>
      </c>
      <c r="B8" s="318"/>
      <c r="C8" s="319"/>
      <c r="D8" s="320"/>
      <c r="E8" s="320"/>
      <c r="F8" s="321"/>
    </row>
    <row r="9" spans="1:6" s="23" customFormat="1" ht="51">
      <c r="A9" s="113" t="s">
        <v>17</v>
      </c>
      <c r="B9" s="121" t="s">
        <v>122</v>
      </c>
      <c r="C9" s="73" t="s">
        <v>27</v>
      </c>
      <c r="D9" s="109">
        <v>1962</v>
      </c>
      <c r="E9" s="110"/>
      <c r="F9" s="217"/>
    </row>
    <row r="10" spans="1:6" s="23" customFormat="1" ht="51">
      <c r="A10" s="111" t="s">
        <v>33</v>
      </c>
      <c r="B10" s="114" t="s">
        <v>86</v>
      </c>
      <c r="C10" s="36" t="s">
        <v>27</v>
      </c>
      <c r="D10" s="104">
        <v>1479.7</v>
      </c>
      <c r="E10" s="105"/>
      <c r="F10" s="218"/>
    </row>
    <row r="11" spans="1:6" s="23" customFormat="1" ht="51">
      <c r="A11" s="111" t="s">
        <v>194</v>
      </c>
      <c r="B11" s="114" t="s">
        <v>87</v>
      </c>
      <c r="C11" s="36" t="s">
        <v>27</v>
      </c>
      <c r="D11" s="104">
        <v>448.35</v>
      </c>
      <c r="E11" s="105"/>
      <c r="F11" s="218"/>
    </row>
    <row r="12" spans="1:6" s="23" customFormat="1" ht="38.25">
      <c r="A12" s="111" t="s">
        <v>195</v>
      </c>
      <c r="B12" s="114" t="s">
        <v>85</v>
      </c>
      <c r="C12" s="36" t="s">
        <v>14</v>
      </c>
      <c r="D12" s="104">
        <v>364</v>
      </c>
      <c r="E12" s="105"/>
      <c r="F12" s="218"/>
    </row>
    <row r="13" spans="1:6" s="23" customFormat="1" ht="19.5" customHeight="1">
      <c r="A13" s="111" t="s">
        <v>196</v>
      </c>
      <c r="B13" s="114" t="s">
        <v>101</v>
      </c>
      <c r="C13" s="36" t="s">
        <v>25</v>
      </c>
      <c r="D13" s="104">
        <v>52</v>
      </c>
      <c r="E13" s="128"/>
      <c r="F13" s="218"/>
    </row>
    <row r="14" spans="1:6" s="23" customFormat="1" ht="19.5" customHeight="1" thickBot="1">
      <c r="A14" s="116" t="s">
        <v>197</v>
      </c>
      <c r="B14" s="117" t="s">
        <v>102</v>
      </c>
      <c r="C14" s="118" t="s">
        <v>25</v>
      </c>
      <c r="D14" s="119">
        <v>52</v>
      </c>
      <c r="E14" s="120"/>
      <c r="F14" s="220"/>
    </row>
    <row r="15" spans="1:6" ht="19.5" customHeight="1" thickBot="1">
      <c r="A15" s="334"/>
      <c r="B15" s="335"/>
      <c r="C15" s="335"/>
      <c r="D15" s="335"/>
      <c r="E15" s="335"/>
      <c r="F15" s="336"/>
    </row>
    <row r="16" spans="1:6" ht="19.5" customHeight="1">
      <c r="A16" s="50"/>
      <c r="C16" s="49"/>
      <c r="D16" s="49"/>
      <c r="E16" s="49"/>
      <c r="F16" s="49"/>
    </row>
    <row r="17" ht="19.5" customHeight="1"/>
    <row r="18" ht="19.5" customHeight="1"/>
    <row r="19" ht="19.5" customHeight="1"/>
    <row r="20" ht="19.5" customHeight="1"/>
    <row r="21" ht="19.5" customHeight="1"/>
    <row r="22" ht="19.5" customHeight="1"/>
    <row r="23" ht="19.5" customHeight="1"/>
    <row r="24" ht="19.5" customHeight="1"/>
  </sheetData>
  <sheetProtection selectLockedCells="1" selectUnlockedCells="1"/>
  <mergeCells count="9">
    <mergeCell ref="A8:B8"/>
    <mergeCell ref="C8:F8"/>
    <mergeCell ref="A15:F15"/>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2017-08-03T19:00:27Z</cp:lastPrinted>
  <dcterms:created xsi:type="dcterms:W3CDTF">2009-10-09T18:36:29Z</dcterms:created>
  <dcterms:modified xsi:type="dcterms:W3CDTF">2017-09-22T15:27:29Z</dcterms:modified>
  <cp:category/>
  <cp:version/>
  <cp:contentType/>
  <cp:contentStatus/>
</cp:coreProperties>
</file>