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30" windowWidth="12405" windowHeight="5925"/>
  </bookViews>
  <sheets>
    <sheet name="RESUMO" sheetId="10" r:id="rId1"/>
    <sheet name="ICEA" sheetId="2" r:id="rId2"/>
    <sheet name="ICEB" sheetId="14" r:id="rId3"/>
    <sheet name="ICHS" sheetId="13" r:id="rId4"/>
    <sheet name="ICSA" sheetId="5" r:id="rId5"/>
    <sheet name="MUSEU PHARMACIA-LAPAC" sheetId="12" r:id="rId6"/>
    <sheet name="RU-FILA EXTERNA-CENTRO VIVENCIA" sheetId="7" r:id="rId7"/>
  </sheets>
  <definedNames>
    <definedName name="_xlnm.Print_Area" localSheetId="1">ICEA!$A$2:$G$30</definedName>
    <definedName name="_xlnm.Print_Area" localSheetId="2">ICEB!$A$1:$G$28</definedName>
    <definedName name="_xlnm.Print_Area" localSheetId="3">ICHS!$A$2:$G$32</definedName>
    <definedName name="_xlnm.Print_Area" localSheetId="4">ICSA!$A$2:$G$31</definedName>
    <definedName name="_xlnm.Print_Area" localSheetId="5">'MUSEU PHARMACIA-LAPAC'!$A$2:$G$30</definedName>
    <definedName name="_xlnm.Print_Area" localSheetId="0">RESUMO!$A$1:$C$19</definedName>
    <definedName name="_xlnm.Print_Area" localSheetId="6">'RU-FILA EXTERNA-CENTRO VIVENCIA'!$A$2:$G$29</definedName>
    <definedName name="_xlnm.Print_Titles" localSheetId="1">ICEA!$2:$5</definedName>
    <definedName name="_xlnm.Print_Titles" localSheetId="2">ICEB!$1:$4</definedName>
    <definedName name="_xlnm.Print_Titles" localSheetId="3">ICHS!$2:$5</definedName>
    <definedName name="_xlnm.Print_Titles" localSheetId="4">ICSA!$2:$5</definedName>
    <definedName name="_xlnm.Print_Titles" localSheetId="5">'MUSEU PHARMACIA-LAPAC'!$2:$5</definedName>
    <definedName name="_xlnm.Print_Titles" localSheetId="6">'RU-FILA EXTERNA-CENTRO VIVENCIA'!$2:$5</definedName>
  </definedNames>
  <calcPr calcId="145621"/>
</workbook>
</file>

<file path=xl/calcChain.xml><?xml version="1.0" encoding="utf-8"?>
<calcChain xmlns="http://schemas.openxmlformats.org/spreadsheetml/2006/main">
  <c r="K11" i="14" l="1"/>
  <c r="I11" i="14"/>
  <c r="H11" i="14"/>
  <c r="G10" i="14"/>
  <c r="G9" i="14"/>
  <c r="G8" i="14"/>
  <c r="G7" i="14"/>
  <c r="G6" i="14"/>
  <c r="G11" i="14" l="1"/>
  <c r="G12" i="14" s="1"/>
  <c r="C14" i="10" s="1"/>
  <c r="G13" i="13"/>
  <c r="G12" i="13"/>
  <c r="G11" i="13"/>
  <c r="G10" i="13"/>
  <c r="G9" i="13"/>
  <c r="G8" i="13"/>
  <c r="G7" i="13"/>
  <c r="G14" i="13" l="1"/>
  <c r="G15" i="13" s="1"/>
  <c r="C9" i="10" s="1"/>
  <c r="K12" i="12"/>
  <c r="I12" i="12"/>
  <c r="H12" i="12"/>
  <c r="G11" i="12"/>
  <c r="G10" i="12"/>
  <c r="G9" i="12"/>
  <c r="G8" i="12"/>
  <c r="G7" i="12"/>
  <c r="G12" i="12" l="1"/>
  <c r="G13" i="12" s="1"/>
  <c r="C16" i="10" s="1"/>
  <c r="K12" i="7"/>
  <c r="I12" i="7"/>
  <c r="H12" i="7"/>
  <c r="G11" i="7"/>
  <c r="G10" i="7"/>
  <c r="G9" i="7"/>
  <c r="G8" i="7"/>
  <c r="G7" i="7"/>
  <c r="G12" i="7" l="1"/>
  <c r="G13" i="7" s="1"/>
  <c r="C13" i="10" s="1"/>
  <c r="K12" i="5"/>
  <c r="I12" i="5"/>
  <c r="H12" i="5"/>
  <c r="G11" i="5"/>
  <c r="G10" i="5"/>
  <c r="G9" i="5"/>
  <c r="G8" i="5"/>
  <c r="G7" i="5"/>
  <c r="G12" i="5" l="1"/>
  <c r="G13" i="5" s="1"/>
  <c r="C10" i="10" s="1"/>
  <c r="G7" i="2" l="1"/>
  <c r="G10" i="2"/>
  <c r="G8" i="2" l="1"/>
  <c r="G11" i="2"/>
  <c r="G9" i="2"/>
  <c r="I12" i="2"/>
  <c r="K12" i="2"/>
  <c r="H12" i="2"/>
  <c r="G12" i="2" l="1"/>
  <c r="G13" i="2" s="1"/>
  <c r="C7" i="10" s="1"/>
  <c r="C17" i="10" s="1"/>
</calcChain>
</file>

<file path=xl/comments1.xml><?xml version="1.0" encoding="utf-8"?>
<comments xmlns="http://schemas.openxmlformats.org/spreadsheetml/2006/main">
  <authors>
    <author>UFOP</author>
  </authors>
  <commentList>
    <comment ref="D7" authorId="0">
      <text>
        <r>
          <rPr>
            <b/>
            <sz val="9"/>
            <color indexed="81"/>
            <rFont val="Tahoma"/>
            <family val="2"/>
          </rPr>
          <t xml:space="preserve">UFOP:
</t>
        </r>
        <r>
          <rPr>
            <sz val="9"/>
            <color indexed="81"/>
            <rFont val="Tahoma"/>
            <family val="2"/>
          </rPr>
          <t>LEVANTAMENTOS TOTAIS DO BLOCO DE LABORATORIOS E SUBESTAÇÃO: 1825,08+
44,17</t>
        </r>
      </text>
    </comment>
    <comment ref="D8" authorId="0">
      <text>
        <r>
          <rPr>
            <b/>
            <sz val="9"/>
            <color indexed="81"/>
            <rFont val="Tahoma"/>
            <family val="2"/>
          </rPr>
          <t xml:space="preserve">UFOP:
</t>
        </r>
        <r>
          <rPr>
            <sz val="9"/>
            <color indexed="81"/>
            <rFont val="Tahoma"/>
            <family val="2"/>
          </rPr>
          <t>ÁREAS DE CIRCULAÇÃO E BANHEIROS DO BLOCO LABORATORIOS: 697,93</t>
        </r>
      </text>
    </comment>
    <comment ref="D9" authorId="0">
      <text>
        <r>
          <rPr>
            <b/>
            <sz val="9"/>
            <color indexed="81"/>
            <rFont val="Tahoma"/>
            <family val="2"/>
          </rPr>
          <t xml:space="preserve">UFOP:
</t>
        </r>
        <r>
          <rPr>
            <sz val="9"/>
            <color indexed="81"/>
            <rFont val="Tahoma"/>
            <family val="2"/>
          </rPr>
          <t>85% DA ÁREA CONSTRUÍDA DO BLOCO DE LABORATÓRIOS E SUBESTAÇÃO</t>
        </r>
      </text>
    </comment>
  </commentList>
</comments>
</file>

<file path=xl/comments2.xml><?xml version="1.0" encoding="utf-8"?>
<comments xmlns="http://schemas.openxmlformats.org/spreadsheetml/2006/main">
  <authors>
    <author>UFOP</author>
  </authors>
  <commentList>
    <comment ref="D8" authorId="0">
      <text>
        <r>
          <rPr>
            <sz val="9"/>
            <color indexed="81"/>
            <rFont val="Tahoma"/>
            <family val="2"/>
          </rPr>
          <t>PATRÍCIA: VALOR INICIAL 19.853,15m2</t>
        </r>
      </text>
    </comment>
    <comment ref="D10" authorId="0">
      <text>
        <r>
          <rPr>
            <sz val="9"/>
            <color indexed="81"/>
            <rFont val="Tahoma"/>
            <family val="2"/>
          </rPr>
          <t>PATRÍCIA: VALOR INICIAL 19.853,15m2</t>
        </r>
      </text>
    </comment>
  </commentList>
</comments>
</file>

<file path=xl/comments3.xml><?xml version="1.0" encoding="utf-8"?>
<comments xmlns="http://schemas.openxmlformats.org/spreadsheetml/2006/main">
  <authors>
    <author>UFOP</author>
  </authors>
  <commentList>
    <comment ref="D7" authorId="0">
      <text>
        <r>
          <rPr>
            <b/>
            <sz val="9"/>
            <color indexed="81"/>
            <rFont val="Tahoma"/>
            <family val="2"/>
          </rPr>
          <t>UFOP:</t>
        </r>
        <r>
          <rPr>
            <sz val="9"/>
            <color indexed="81"/>
            <rFont val="Tahoma"/>
            <family val="2"/>
          </rPr>
          <t xml:space="preserve">
ÁREA DA EDIFICAÇÃO ANEXO REUNI 2057,58 + ÁREAS EXTERNAS 15.736,63</t>
        </r>
      </text>
    </comment>
    <comment ref="D8" authorId="0">
      <text>
        <r>
          <rPr>
            <b/>
            <sz val="9"/>
            <color indexed="81"/>
            <rFont val="Tahoma"/>
            <family val="2"/>
          </rPr>
          <t>UFOP:</t>
        </r>
        <r>
          <rPr>
            <sz val="9"/>
            <color indexed="81"/>
            <rFont val="Tahoma"/>
            <family val="2"/>
          </rPr>
          <t xml:space="preserve">
ÁREAS DAS EDIFICAÇÕES PREDIO PRINCIPAL 4075,20M² + BLOCO SALA DE AULA 1733,80M² + BLOCO BIBLIOTECA 2550,80M² 
TOTAL: 8359,80M²
2FUNCIONARIOS - 1DIA IN LOCO 
1 FUNCIONARIO - 2 DIAS ESCRITÓRIO</t>
        </r>
      </text>
    </comment>
    <comment ref="D9" authorId="0">
      <text>
        <r>
          <rPr>
            <b/>
            <sz val="9"/>
            <color indexed="81"/>
            <rFont val="Tahoma"/>
            <family val="2"/>
          </rPr>
          <t xml:space="preserve">UFOP:
</t>
        </r>
        <r>
          <rPr>
            <sz val="9"/>
            <color indexed="81"/>
            <rFont val="Tahoma"/>
            <family val="2"/>
          </rPr>
          <t>ÁREAS EXTERNAS + ÁREAS DE CIRCULAÇÕES DAS EDIFICAÇÃO ANEXO REUNI. OS DEMAIS EDIFICIOS POSSUEM PROJETOS DE ADEQUAÇÕES DESENVOLVIDOS PELA EFICÁCIA</t>
        </r>
      </text>
    </comment>
    <comment ref="D10" authorId="0">
      <text>
        <r>
          <rPr>
            <b/>
            <sz val="9"/>
            <color indexed="81"/>
            <rFont val="Tahoma"/>
            <family val="2"/>
          </rPr>
          <t xml:space="preserve">UFOP:
</t>
        </r>
        <r>
          <rPr>
            <sz val="9"/>
            <color indexed="81"/>
            <rFont val="Tahoma"/>
            <family val="2"/>
          </rPr>
          <t>ÁREAS DE CIRCULAÇÕES DO PRÉDIO PRINCIPAL 982,50M² + BLOCO SALA DE AULA 455,50M² + BLOBO BIBLIOTECA 606,25M²
TOTAL: 2044,25M²
1 FUNCIONARIO - 2DIAS ESCRITORIO (ANALISE DOS PROJETOS)
1 FUNCIONARIO - 5 DIAS ESCRITORIO (REVISÃO DOS DOCUMENTOS) 
TOTAL:56 HORAS</t>
        </r>
      </text>
    </comment>
    <comment ref="D11" authorId="0">
      <text>
        <r>
          <rPr>
            <b/>
            <sz val="9"/>
            <color indexed="81"/>
            <rFont val="Tahoma"/>
            <family val="2"/>
          </rPr>
          <t>UFOP:</t>
        </r>
        <r>
          <rPr>
            <sz val="9"/>
            <color indexed="81"/>
            <rFont val="Tahoma"/>
            <family val="2"/>
          </rPr>
          <t xml:space="preserve">
85% DA ÁREA TOTAL LEVANTADA DAS EDIFICAÇÕES</t>
        </r>
      </text>
    </comment>
    <comment ref="D12" authorId="0">
      <text>
        <r>
          <rPr>
            <b/>
            <sz val="9"/>
            <color indexed="81"/>
            <rFont val="Tahoma"/>
            <family val="2"/>
          </rPr>
          <t xml:space="preserve">UFOP:
</t>
        </r>
        <r>
          <rPr>
            <sz val="9"/>
            <color indexed="81"/>
            <rFont val="Tahoma"/>
            <family val="2"/>
          </rPr>
          <t>MAIOR ÁREA TRABALHADA: ACESSIBILDIADE</t>
        </r>
      </text>
    </comment>
    <comment ref="D13" authorId="0">
      <text>
        <r>
          <rPr>
            <b/>
            <sz val="9"/>
            <color indexed="81"/>
            <rFont val="Tahoma"/>
            <family val="2"/>
          </rPr>
          <t xml:space="preserve">UFOP:
</t>
        </r>
        <r>
          <rPr>
            <sz val="9"/>
            <color indexed="81"/>
            <rFont val="Tahoma"/>
            <family val="2"/>
          </rPr>
          <t>MAIOR ÁREA TRABALHADA: ACESSIBILDIADE</t>
        </r>
      </text>
    </comment>
  </commentList>
</comments>
</file>

<file path=xl/comments4.xml><?xml version="1.0" encoding="utf-8"?>
<comments xmlns="http://schemas.openxmlformats.org/spreadsheetml/2006/main">
  <authors>
    <author>UFOP</author>
  </authors>
  <commentList>
    <comment ref="D7" authorId="0">
      <text>
        <r>
          <rPr>
            <b/>
            <sz val="9"/>
            <color indexed="81"/>
            <rFont val="Tahoma"/>
            <family val="2"/>
          </rPr>
          <t>UFOP:</t>
        </r>
        <r>
          <rPr>
            <sz val="9"/>
            <color indexed="81"/>
            <rFont val="Tahoma"/>
            <family val="2"/>
          </rPr>
          <t xml:space="preserve">
LEVANTAMENTO DAS ÁREAS EXTERNAS TERREO: 5148,75 + LEVANTAMENTO DAS EDIFICAÇÕES: 3124,28</t>
        </r>
      </text>
    </comment>
    <comment ref="D8" authorId="0">
      <text>
        <r>
          <rPr>
            <b/>
            <sz val="9"/>
            <color indexed="81"/>
            <rFont val="Tahoma"/>
            <family val="2"/>
          </rPr>
          <t>UFOP:</t>
        </r>
        <r>
          <rPr>
            <sz val="9"/>
            <color indexed="81"/>
            <rFont val="Tahoma"/>
            <family val="2"/>
          </rPr>
          <t xml:space="preserve">
ÁREAS DAS EDIFICAÇÕES: 892,46 + ÁREA EXTERNA CIRCULAÇÃO: 1242,30</t>
        </r>
      </text>
    </comment>
    <comment ref="D11" authorId="0">
      <text>
        <r>
          <rPr>
            <b/>
            <sz val="9"/>
            <color indexed="81"/>
            <rFont val="Tahoma"/>
            <family val="2"/>
          </rPr>
          <t>UFOP:</t>
        </r>
        <r>
          <rPr>
            <sz val="9"/>
            <color indexed="81"/>
            <rFont val="Tahoma"/>
            <family val="2"/>
          </rPr>
          <t xml:space="preserve">
85% DA ÁREA TOTAL LEVANTADA DAS EDIFICAÇÕES</t>
        </r>
      </text>
    </comment>
  </commentList>
</comments>
</file>

<file path=xl/comments5.xml><?xml version="1.0" encoding="utf-8"?>
<comments xmlns="http://schemas.openxmlformats.org/spreadsheetml/2006/main">
  <authors>
    <author>UFOP</author>
  </authors>
  <commentList>
    <comment ref="D7" authorId="0">
      <text>
        <r>
          <rPr>
            <b/>
            <sz val="9"/>
            <color indexed="81"/>
            <rFont val="Tahoma"/>
            <family val="2"/>
          </rPr>
          <t>UFOP:</t>
        </r>
        <r>
          <rPr>
            <sz val="9"/>
            <color indexed="81"/>
            <rFont val="Tahoma"/>
            <family val="2"/>
          </rPr>
          <t xml:space="preserve">
LEVANTAMENTO TOTAL DAS ÁREAS DO RU E DO CENTRO DE VIVÊNCIA, INCLUINDO A ÁREA DA FILA EXTERNA. NESTE CALCULO SOMENTE DESCONSIDERAMOS A ÁREA DISPONIBILIZADA AO BANCO SANTANDER.</t>
        </r>
      </text>
    </comment>
    <comment ref="D8" authorId="0">
      <text>
        <r>
          <rPr>
            <b/>
            <sz val="9"/>
            <color indexed="81"/>
            <rFont val="Tahoma"/>
            <family val="2"/>
          </rPr>
          <t xml:space="preserve">UFOP:
</t>
        </r>
        <r>
          <rPr>
            <sz val="9"/>
            <color indexed="81"/>
            <rFont val="Tahoma"/>
            <family val="2"/>
          </rPr>
          <t>ÁREAS DE CIRCULAÇÃO PROVENIENTES DA PRAÇA DE VIVÊNCIA, FILA EXTERNA DO RU, BIBLIOTECA DO IFAC, REFEITOÍRIO E SANITÁRIOS DO RU</t>
        </r>
      </text>
    </comment>
    <comment ref="D9" authorId="0">
      <text>
        <r>
          <rPr>
            <b/>
            <sz val="9"/>
            <color indexed="81"/>
            <rFont val="Tahoma"/>
            <family val="2"/>
          </rPr>
          <t>UFOP:</t>
        </r>
        <r>
          <rPr>
            <sz val="9"/>
            <color indexed="81"/>
            <rFont val="Tahoma"/>
            <family val="2"/>
          </rPr>
          <t xml:space="preserve">
85% DE TODA A ÁREA CONSTRUÍDA</t>
        </r>
      </text>
    </comment>
  </commentList>
</comments>
</file>

<file path=xl/sharedStrings.xml><?xml version="1.0" encoding="utf-8"?>
<sst xmlns="http://schemas.openxmlformats.org/spreadsheetml/2006/main" count="293" uniqueCount="107">
  <si>
    <t>Item</t>
  </si>
  <si>
    <t>Quant.</t>
  </si>
  <si>
    <t>Unid.</t>
  </si>
  <si>
    <t>Descrição Minuciosa do Material ou Serviço</t>
  </si>
  <si>
    <t>Licitação</t>
  </si>
  <si>
    <t>Contratação de empresa especializada para elaboração projetos conforme segue:</t>
  </si>
  <si>
    <t xml:space="preserve">Quantidades </t>
  </si>
  <si>
    <t>m²</t>
  </si>
  <si>
    <t>1ª Medição</t>
  </si>
  <si>
    <t>2ª Medição</t>
  </si>
  <si>
    <t>Percentual</t>
  </si>
  <si>
    <t>Total percentual</t>
  </si>
  <si>
    <t>Valor Empresa</t>
  </si>
  <si>
    <t>UNIVERSIDADE FEDERAL DE OURO PRETO                                                                                                Coordenadoria de Planejamento e Gestão de Projetos</t>
  </si>
  <si>
    <t>Justificativa da necessidade do Material ou Serviço</t>
  </si>
  <si>
    <t>Custo Unitário</t>
  </si>
  <si>
    <t>TOTAL COM BDI (25%)</t>
  </si>
  <si>
    <t>TOTAL:</t>
  </si>
  <si>
    <t>OBS 1: Serão obrigatórias uma reunião inicial e reuniões a cada quinze dias com a equipe de arquitetura, engenharia, fiscalização e manutenção da UFOP para discussão e avaliação do desenvolvimento dos projetos. O não cumprimento desse item implicará em aplicação de penalidades.</t>
  </si>
  <si>
    <t>OBS 2: Deverão ser seguidas as diretrizes apontadas no caderno de orientações de representações gráficas e nomenclaturas digitais fornecidos pela UFOP, desde o início das apresentações dos projetos.</t>
  </si>
  <si>
    <t>OBS 4: Deverá ser apresentada planta geral com a indicação de todas as instalações projetadas, comprovando a compatibilidade entre elas.</t>
  </si>
  <si>
    <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</si>
  <si>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das edificações aos parâmetros da NBR-9050/2015 e decreto lei 5.296/2004 com o reaproveitamento dos equipamentos instalados caso estejam de acordo com os parâmetros atuais.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Os projetos deverão seguir as diretrizes de desenhos técnicos e nomenclatura de arquivos digitais estabalecidas pela Prefeitura Universitária (PRECAM) </t>
    </r>
  </si>
  <si>
    <t>Pranchas A1</t>
  </si>
  <si>
    <r>
      <t xml:space="preserve">OBS 3: O cronograma de desenvolvimento de projetos fornecido pela PREFEITURA UNIVERSITÁRIA deverá ser seguido na </t>
    </r>
    <r>
      <rPr>
        <b/>
        <sz val="8"/>
        <rFont val="Arial"/>
        <family val="2"/>
      </rPr>
      <t>íntegra</t>
    </r>
    <r>
      <rPr>
        <sz val="8"/>
        <rFont val="Arial"/>
        <family val="2"/>
      </rPr>
      <t xml:space="preserve">, qualquer alteração necessária deverá ser </t>
    </r>
    <r>
      <rPr>
        <b/>
        <sz val="8"/>
        <rFont val="Arial"/>
        <family val="2"/>
      </rPr>
      <t>justificada</t>
    </r>
    <r>
      <rPr>
        <sz val="8"/>
        <rFont val="Arial"/>
        <family val="2"/>
      </rPr>
      <t xml:space="preserve"> e só será autorizada após análise do corpo técnico da PREFEITURA UNIVERSITÁRIA.</t>
    </r>
  </si>
  <si>
    <r>
      <rPr>
        <u/>
        <sz val="10"/>
        <rFont val="Arial"/>
        <family val="2"/>
      </rP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</si>
  <si>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UNIVERSIDADE FEDERAL DE OURO PRETO - UFOP</t>
  </si>
  <si>
    <t>1.1</t>
  </si>
  <si>
    <t>CAMPUS MARIANA</t>
  </si>
  <si>
    <t>2.1</t>
  </si>
  <si>
    <t>ICHS</t>
  </si>
  <si>
    <t>2.2</t>
  </si>
  <si>
    <t>ICSA</t>
  </si>
  <si>
    <t>3.1</t>
  </si>
  <si>
    <t>3.2</t>
  </si>
  <si>
    <t xml:space="preserve">TOTAL GERAL </t>
  </si>
  <si>
    <t>BLOCO DE LABORATÓRIOS E SUBESTAÇÃO</t>
  </si>
  <si>
    <r>
      <rPr>
        <u/>
        <sz val="10"/>
        <rFont val="Arial"/>
        <family val="2"/>
      </rPr>
      <t>A) Levantamentos:</t>
    </r>
    <r>
      <rPr>
        <sz val="9"/>
        <rFont val="Arial"/>
        <family val="2"/>
      </rPr>
      <t xml:space="preserve"> </t>
    </r>
    <r>
      <rPr>
        <sz val="10"/>
        <rFont val="Arial"/>
        <family val="2"/>
      </rPr>
      <t xml:space="preserve"> Conjunto de projetos (CJ) contendo todas as plantas, cortes e fachadas,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t>
    </r>
  </si>
  <si>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</si>
  <si>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Os projetos deverão seguir as diretrizes de desenhos técnicos e nomenclatura de arquivos digitais estabalecidas pela Prefeitura Universitária (PRECAM) </t>
    </r>
  </si>
  <si>
    <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também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</si>
  <si>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OBS 13: Os projetos de Prevenção e Combate a Incêndio e Pânico deverão ser protocolados e aprovados pela contratada junto ao CBMMG. Somente após a aprovação por este órgão serão quitados 25% dos valores contratuais finais de cada uma das disciplinas, firmados entre a contratante e a contratada.</t>
  </si>
  <si>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e principalmente, atentando para as recomendações técnicas sobre intervenções nos prédios históricos balizadas por recomendações do IPHAN.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Todas as informações necessárias a elaboração dos projetos deverão ser  obtidas através de  visitas técnicas para levantamento e consultas ao IPHAN.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</si>
  <si>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t xml:space="preserve">OBS 12: Todos os levantamentos de informações necessárias ao projeto são de responsabilidade da empresa contratada não sendo admitida a justificativa de atraso na entrega por falta de dados sobre as redes de abastecimento, esgoto ou demais particularidades do prédio. </t>
  </si>
  <si>
    <t>Projetos de adequações das estruturas dos prédios do ICHS e das ÁREAS EXTERNAS DO COMPLEXO às normas de Acessibilidade Universal e Prevenção e Combate a Incêndio e Pânico, no campus UFOP - ICHS em Mariana.</t>
  </si>
  <si>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externas do complexo e das edificações e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projetos deverão seguir as diretrizes de desenhos técnicos e nomenclatura de arquivos digitais estabalecidas pela Prefeitura Universitária (PRECAM) </t>
    </r>
  </si>
  <si>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das edificações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</si>
  <si>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Todas as informações necessárias a elaboração dos projetos deverão ser  obtidas através de  visitas técnicas para levantamento e consultas ao IPHAN.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Os projetos deverão seguir as diretrizes de desenhos técnicos e nomenclatura de arquivos digitais estabalecidas pela Prefeitura Universitária (PRECAM) </t>
    </r>
  </si>
  <si>
    <t>PLANILHA RESUMO</t>
  </si>
  <si>
    <t xml:space="preserve">              Contratação de Projetos de Acessibilidade e Prevenção                                    e Combate a Incêndio e Pânico</t>
  </si>
  <si>
    <t>Projetos de adequações das estruturas dos prédios do ICEA (BLOCO DE LABORATÓRIOS e SUBESTAÇÃO)  às normas de Acessibilidade Universal e Prevenção e Combate a Incêndio e Pânico, no campus UFOP- ICEA em João Monlevade</t>
  </si>
  <si>
    <r>
      <rPr>
        <u/>
        <sz val="10"/>
        <rFont val="Arial"/>
        <family val="2"/>
      </rPr>
      <t>A) Levantamentos:</t>
    </r>
    <r>
      <rPr>
        <sz val="9"/>
        <rFont val="Arial"/>
        <family val="2"/>
      </rPr>
      <t xml:space="preserve"> </t>
    </r>
    <r>
      <rPr>
        <sz val="10"/>
        <rFont val="Arial"/>
        <family val="2"/>
      </rPr>
      <t xml:space="preserve"> Conjunto de projetos (CJ) contendo todas as plantas, cortes e fachadas das edificações,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E levantamento planialtimétrico cadastral das áreas externas do complexo.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t>
    </r>
  </si>
  <si>
    <t>MUSEU DA PHARMÁCIA E LAPAC</t>
  </si>
  <si>
    <t>Projetos de adequações das estruturas dos prédios do ICSA (BLOCOS I,II e III / PADRE AVELAR / CASA DA GUARDA) às normas de Acessibilidade Universal e Prevenção e Combate a Incêndio e Pânico, no campus UFOP - ICSA em Mariana.</t>
  </si>
  <si>
    <r>
      <t>C) Projeto executivo de Prevenção e combate a Incêndio e Pânico:</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e principalmente, atentando para as recomendações técnicas sobre intervenções nos prédios históricos balizadas por recomendações do IPHAN.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</si>
  <si>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E)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materiais,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</si>
  <si>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3.1.1</t>
  </si>
  <si>
    <r>
      <t xml:space="preserve">A) </t>
    </r>
    <r>
      <rPr>
        <u/>
        <sz val="10"/>
        <rFont val="Arial"/>
        <family val="2"/>
      </rPr>
      <t>Levantamentos</t>
    </r>
    <r>
      <rPr>
        <sz val="10"/>
        <rFont val="Arial"/>
        <family val="2"/>
      </rPr>
      <t>:  Conjunto de projetos (CJ) contendo todas as plantas, cortes e fachadas,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 Apenas a área disponibilizada ao Banco Santander, localizado no prédio Centro de Vivência, não passará por adequações em suas estruturas.</t>
    </r>
  </si>
  <si>
    <r>
      <t>B)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das edificações aos parâmetros da NBR-9050/2015 e decreto lei 5.296/2004 com o reaproveitamento dos equipamentos instalados caso estejam de acordo com os parâmetros atuais.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Apenas a área disponibilizada ao Banco Santander, localizado no prédio Centro de Vivência, não passará por adequações em suas estruturas. Os projetos deverão seguir as diretrizes de desenhos técnicos e nomenclatura de arquivos digitais estabalecidas pela Prefeitura Universitária (PRECAM) </t>
    </r>
  </si>
  <si>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Ressalta-se que a contratada deverá protocolar e aprovar junto ao Corpo de Bombeiros de Minas Gerais o projeto contratado, sendo que este fará parte do projeto do Complexo Universitário já documentado no CBMMG sob registro nº 2941/2013, o projeto contratado deverá ser protocolado como acréscimo de área deste registrado. Para tanto, também deverão ser apresentados todos os documentos e formulários solicitados pelas normas do Corpo de Bombeiros para sua aprovação. Apenas a área disponibilizada ao Banco Santander, localizado no prédio Centro de Vivência, não passará por adequações em suas estruturas.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</si>
  <si>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Apenas a área disponibilizada ao Banco Santander, localizado no prédio Centro de Vivência, não passará por adequações em suas estruturas. Os projetos deverão seguir as diretrizes de desenhos técnicos e nomenclatura de arquivos digitais estabalecidas pela Prefeitura Universitária (PRECAM) </t>
    </r>
  </si>
  <si>
    <t>Projetos de adequações das estruturas dos prédios do RU, ÁREA DA FILA EXTERNA e CENTRO DE VIVÊNCIA às normas de Acessibilidade Universal e Prevenção e Combate a Incêndio e Pânico, no campus UFOP Morro do Cruzeiro em Ouro Preto</t>
  </si>
  <si>
    <t>RU, ÁREA FILA EXTERNA E CENTRO DE VIVÊNCIA</t>
  </si>
  <si>
    <t>3.2.1</t>
  </si>
  <si>
    <t>Projetos de adequações das estruturas dos prédios do MUSEU DA PHARMÁCIA, do LAPAC e das ÁREAS EXTERNAS às normas de Acessibilidade Universal e Prevenção e Combate a Incêndio e Pânico, no Centro Histórico de Ouro Preto.</t>
  </si>
  <si>
    <t>OBS 5: Os projetos e suas respectivas planilhas deverão ser apresentados, nas reuniões de acompanhamento, a medida em que forem sendo desenvolvidas, o que deve acontecer concomitantemente com os projetos. Os projetos deverão ser apresentados, sempre de forma impressa, a partir da 2º reunião de acompanhamento.</t>
  </si>
  <si>
    <t>OBS 6: A planilha apresentada deverá seguir o modelo padrão da UFOP, fornecida pela PREFEITURA UNIVERSITÁRIA e deverá começar a ser apresentada conforme o cronograma.</t>
  </si>
  <si>
    <r>
      <t xml:space="preserve">OBS 7: O responsável técnico por cada projeto, </t>
    </r>
    <r>
      <rPr>
        <b/>
        <sz val="8"/>
        <rFont val="Arial"/>
        <family val="2"/>
      </rPr>
      <t>impreterivelmente</t>
    </r>
    <r>
      <rPr>
        <sz val="8"/>
        <rFont val="Arial"/>
        <family val="2"/>
      </rPr>
      <t>,  deverá estar presente nas reuniões em que seus projetos forem discutidos.</t>
    </r>
  </si>
  <si>
    <t>OBS 8: A empresa licitante vencedora deverá apresentar a composição de custos feita para cada projeto para elaboração da proposta em questão.</t>
  </si>
  <si>
    <t xml:space="preserve">OBS 09: A conferência realizada por parte da equipe técnica da PREFEITURA UNIVERSITÁRIA, não exime o profissional que elaborou cada um dos projetos de sua responsabilidade técnica. </t>
  </si>
  <si>
    <t>OBS 10: Os cadernos de especificações e cadernos de encargos devem ser entregues de forma separada, divididos por disciplina de projeto. Cadernos de especificações apontam e descrevem todos os materiais que serão utilizados na obra. Os cadernos de encargos descrevem detalhadamente os procedimentos, em ordem cronológica, que serão realizados no empreendimento.</t>
  </si>
  <si>
    <t>OBS 11: Possíveis ônus financeiros gerados por erros ou omissões de projeto são passíveis de serem cobrados do responsável técnico do projeto.</t>
  </si>
  <si>
    <r>
      <rPr>
        <u/>
        <sz val="10"/>
        <rFont val="Arial"/>
        <family val="2"/>
      </rPr>
      <t>A) Levantamentos:</t>
    </r>
    <r>
      <rPr>
        <sz val="9"/>
        <rFont val="Arial"/>
        <family val="2"/>
      </rPr>
      <t xml:space="preserve"> </t>
    </r>
    <r>
      <rPr>
        <sz val="10"/>
        <rFont val="Arial"/>
        <family val="2"/>
      </rPr>
      <t xml:space="preserve"> Conjunto de projetos (CJ) contendo todas as plantas, cortes e fachadas das edificações, onde devem estar representadas todas as informações relevantes como bancadas, esquadrias, equipamentos de prevenção e combate a incêndio e pânico, equipamentos de promoção da acessibilidade universal, indicação de níveis, escadas, acabamentos e as demais instalações existentes no prédio como  quadros elétricos, caixas de inspeção e de passagem das instalações atuais, shafts, etc, tudo devidamente cotados. E levantamento planialtimétrico cadastral das áreas externas do complexo que possuem acesso ao público.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t>
    </r>
  </si>
  <si>
    <t>CAMPUS JOÃO MONLEVADE (ICEA)</t>
  </si>
  <si>
    <t xml:space="preserve">OURO PRETO   </t>
  </si>
  <si>
    <t>CAMPUS MORRO DO CRUZEIRO</t>
  </si>
  <si>
    <t>CAMPUS CENTRO HISTÓRICO</t>
  </si>
  <si>
    <r>
      <rPr>
        <u/>
        <sz val="10"/>
        <rFont val="Arial"/>
        <family val="2"/>
      </rPr>
      <t>B) As Built Levantamentos:</t>
    </r>
    <r>
      <rPr>
        <sz val="9"/>
        <rFont val="Arial"/>
        <family val="2"/>
      </rPr>
      <t xml:space="preserve"> </t>
    </r>
    <r>
      <rPr>
        <sz val="10"/>
        <rFont val="Arial"/>
        <family val="2"/>
      </rPr>
      <t xml:space="preserve"> Conjunto de projetos (CJ) contendo a atualização de todas as plantas, cortes e fachadas das edificações (PRÉDIO PRINCIPAL, BLOCO SALA DE AULAS, BLOCO BIBLIOTECA), onde devem estar representadas todas as informações relevantes como bancadas, esquadrias, equipamentos de prevenção e combate a incêndio e pânico,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 informações constantes nestes projetos deverão ser conferidas in loco.</t>
    </r>
  </si>
  <si>
    <t>HORAS</t>
  </si>
  <si>
    <r>
      <t>C) Projeto Executivo de Acessibilidade Universal:</t>
    </r>
    <r>
      <rPr>
        <sz val="10"/>
        <rFont val="Arial"/>
        <family val="2"/>
      </rPr>
      <t xml:space="preserve"> Conjunto de projetos (CJ) utilizando como base os levantamentos executados pela contratada para o desenvolvimento dos detalhes arquitetônicos de adequação das áreas externas do complexo e da edificação Anexo Reuni e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demais edifícios do complexo Prédio Histórico, Bloco Sala de Aulas e Blocos da Biblioteca, possuem projetos desenvolvidos de adequações às normas de Acessibilidade Universal. Os projetos deverão seguir as diretrizes de desenhos técnicos e nomenclatura de arquivos digitais estabalecidas pela Prefeitura Universitária (PRECAM) </t>
    </r>
  </si>
  <si>
    <r>
      <t>D) Atualização e Compatibilização de Projeto Executivo de Acessibilidade Universal:</t>
    </r>
    <r>
      <rPr>
        <sz val="10"/>
        <rFont val="Arial"/>
        <family val="2"/>
      </rPr>
      <t xml:space="preserve"> Conjunto de projetos (CJ) atualizados e compatibilizados utilizando como base os levantamentos executados pela contratada e os projetos existentes da Universidade referentes as edificações (PRÉDIO PRINCIPAL, BLOCO SALA DE AULAS, BLOCO BIBLIOTECA) para o desenvolvimento dos detalhes arquitetônicos de adequação das áreas externas do complexo e das edificações descritas e aos parâmetros da NBR-9050/2015, decreto lei 5.296/2004 com o reaproveitamento dos equipamentos instalados caso estejam de acordo com os parâmetros atuais, e principalmente, atentando para as recomendações técnicas sobre intervenções nos prédios históricos balizadas por recomendações do IPHAN. Para tanto deverão ser propostas soluções para a transposição de desniveis de pisos internos e externos (entorno imediato), adequações das aberturas de portas em geral, projeto de sinalização e corrimãos, projeto de adequação dos banheiros , dentre outras medidas impostas pelas normas citadas.  Deverão ser apresentados também o memorial justificativo das decisões tomadas durante a elaboração do projeto, o caderno de especificações dos materiais aplicados, caderno de encargos de execução das obras. Todas as informações necessárias a elaboração dos projetos deverão ser  obtidas através de  visitas técnicas para levantamento e consultas ao IPHAN.  Os projetos deverão seguir as diretrizes de desenhos técnicos e nomenclatura de arquivos digitais estabalecidas pela Prefeitura Universitária (PRECAM). </t>
    </r>
  </si>
  <si>
    <r>
      <t>E)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de todos os prédios do Complexo ICHS, sendo eles Prédio Histórico, Bloco Sala de Aulas, Anexo Reuni e Bloco da Biblioteca as normas técnicas do Corpo de Bombeiros de Minas Gerais com o reaproveitamento dos equipamentos instalados caso estejam de acordo com os parâmetros atuais, e principalmente, atentando para as recomendações técnicas sobre intervenções nos prédios históricos balizadas por recomendações do IPHAN.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Todas as informações necessárias a elaboração dos projetos deverão ser  obtidas através de  visitas técnicas para levantamento e consultas ao IPHAN. Ressalta-se que a contratada deverá protocolar e aprovar junto ao Corpo de Bombeiros de Minas Gerais o projeto contratado.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</si>
  <si>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F)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 e pânico.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Todas as informações necessárias a elaboração dos projetos deverão ser  obtidas através de  visitas técnicas para levantamento e consultas ao IPHAN.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a elaboração dos projetos. Os projetos deverão seguir as diretrizes de desenhos técnicos e nomenclatura de arquivos digitais estabalecidas pela Prefeitura Universitária (PRECAM) </t>
    </r>
  </si>
  <si>
    <r>
      <t>G) Planilha de orçamento para execução:</t>
    </r>
    <r>
      <rPr>
        <sz val="10"/>
        <rFont val="Arial"/>
        <family val="2"/>
      </rPr>
      <t xml:space="preserve"> Referentes a todos os projetos executivos contratados, incluindo todos os serviços e materiais necessários para a perfeira execução dos projetos. Nos preços unitários deverão estar incluídos os custos de mão de obra, materias, encargos sociais e BDI. Deverão tambem estar descritos os custos de administração local, segurança do trabalho, mobilização, desmobilização, implantação e manutenção do canteiro de obra, além dos custos referentes a ensaios técnológicos se forem necessários. Os custos deverão obedecer as tabelas SINAPI da Caixa Economica Federal e a cotação de preços de mercado para itens que nesta tabela não conter. Deverão ser apresentados e entregues as memórias de cálculo e composições de custo explicitando todos os serviços de cada item. Apresentar também a composição analítica do BDI e cronograma fisico financeiro com os itens e sub-itens principais. As planilhas e cronogramas deverão ser elaborados obedecendo rigorosamente aos projetos com quantitativos e prazos de execução reais. A contratante fornecerá os formatos padrões a serem seguidos para planilhas e cronogramas.</t>
    </r>
  </si>
  <si>
    <t>Prazo para execução:150 dias</t>
  </si>
  <si>
    <t>OBS 14: Somente serão quitados os 25% dos orçamentos contratuais restantes dos Projetos Executivos de Acessibilidade Universal, Projetos Complementares e Planilha de Orçamento para Execução após a entrega definitiva dos projetos, onde todos os documentos já deverão estar compatibilizados as recomendações levantadas pelo corpo técnico da Universidade.</t>
  </si>
  <si>
    <t>OBS 15: Como o complexo ICHS possui edificações de interesse histórico e área de inserção é tombada isoladamente pelo IPHAN, serão necessárias consultas ao órgão para tomada de definições de intervenções que não causem os impactos destoantes nas edificações.</t>
  </si>
  <si>
    <t xml:space="preserve">Projetos de adequações da estrutura dos prédios do ICEB - INSTITUTO DE CIÊNCIAS EXATAS E BIOLÓGICAS (COSTA SENNA, HALL DE ENTRADA, BLOCOS I, II E III) às normas de Acessibilidade Universal e Prevenção e Combate a Incêndios, no campus UFOP Morro do Cruzeiro em Ouro Preto   
</t>
  </si>
  <si>
    <r>
      <rPr>
        <u/>
        <sz val="10"/>
        <rFont val="Arial"/>
        <family val="2"/>
      </rPr>
      <t>A) Levantamentos:</t>
    </r>
    <r>
      <rPr>
        <sz val="9"/>
        <rFont val="Arial"/>
        <family val="2"/>
      </rPr>
      <t xml:space="preserve"> </t>
    </r>
    <r>
      <rPr>
        <sz val="10"/>
        <rFont val="Arial"/>
        <family val="2"/>
      </rPr>
      <t xml:space="preserve"> Conjunto de projetos (CJ) contendo todas as plantas, cortes e fachadas, onde devem estar representadas todas as informações relevantes como bancadas, esquadrias, equipamentos de prevenção e combate a incêndio, equipamentos de promoção da acessibilidade universal, indicação de níveis, escadas, acabamentos e as demais instalações existentes no prédio como  quadros elétricos, caixas de inspeção e de passagem das instalações atuais, shafts, etc, tudo devidamente cotados. Deverão ser entregues também um relatório fotográfico retratando as condições atuais encontradas. Os projetos deverão seguir as diretrizes de desenhos técnicos e nomenclatura de arquivos digitais estabalecidas pela Prefeitura Universitária (PRECAM). Serão fornecidos pela contratante arquivos digitais bases dos desenhos arquitetônicos das edificações para serem aferidos.</t>
    </r>
  </si>
  <si>
    <r>
      <t>C) Projeto executivo de Prevenção e combate a Incêndio e Pânico :</t>
    </r>
    <r>
      <rPr>
        <sz val="10"/>
        <rFont val="Arial"/>
        <family val="2"/>
      </rPr>
      <t xml:space="preserve"> Conjunto de projetos (CJ) utilizando como base os levantamentos executados pela contratada para o desenvolvimento dos detalhes executivos para adequar as instalações dos prédios as normas técnicas do Corpo de Bombeiros de Minas Gerais com o reaproveitamento dos equipamentos instalados caso estejam de acordo com os parâmetros atuais. Para tanto deverão ser dimensionadas instalações de combate a incêndio através de extintores, hidrantes e/ou Splinklers, conforme for a necessidade levantada pela contratada, além de instalação de sinalização recomendada e dimensionamento de rotas de fuga. Elaboração de projetos executivo de reformas ou acréscimos dos elementos arquitetônicos necessários para aprovação do projeto.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que não forem fornecidas pela contratante. Ressalta-se que a contratada deverá protocolar e aprovar junto ao Corpo de Bombeiros de Minas Gerais o projeto contratado, sendo que este fará parte do projeto do Complexo Universitário já documentado no CBMMG sob registro nº 2941/2013, o projeto contratado deverá ser protocolado como acréscimo de área deste registrado. Para tanto, também deverão ser apresentados todos os documentos e formulários solicitados pelas normas do Corpo de Bombeiros para sua aprovação.  Os projetos deverão seguir as diretrizes de desenhos técnicos e nomenclatura de arquivos digitais estabalecidas pela Prefeitura Universitária (PRECAM) </t>
    </r>
  </si>
  <si>
    <r>
      <t>D) Projetos Complementares:</t>
    </r>
    <r>
      <rPr>
        <sz val="10"/>
        <rFont val="Arial"/>
        <family val="2"/>
      </rPr>
      <t xml:space="preserve"> Referentes a elaboração de todos os projetos executivos complementares necessários para a adequação e implantação nas estruturas das edificações existentes dos equipamentos para atendimento às normas de acessibilidade e prevenção e combate a incêndios. Portanto, na eventualidade da necessidade de alterações físicas nas atuais estruturas das edificações, deverão ser elaborados projetos executivos pontuais de arquitetura, estrutura, hidrosanitário e elétrico para garantir a completa execução das obras e funcionamento dos equipamentos. Deverá ser apresentada planta de compatibilização geral com a representação de todas as instalações projetadas, após análise de interferências entre todas as disciplinas. Deverão ser apresentados também o memorial justificativo das decisões tomadas durante a elaboração do projeto, o caderno de especificações dos materiais aplicados, caderno de encargos de execução das obras e realização de  visitas técnicas ao local para o levantamento de informações necessárias que não forem fornecidas pela contratante. Os projetos deverão seguir as diretrizes de desenhos técnicos e nomenclatura de arquivos digitais estabalecidas pela Prefeitura Universitária (PRECAM) </t>
    </r>
  </si>
  <si>
    <t>Prazo para execução: 150 dias</t>
  </si>
  <si>
    <t>OBS 5: Os projetos e suas respectivas planilhas deverão ser apresentados, nas reuniões de acompanhamento, a medida em que forem sendo desenvolvidas, o que deve acontecer concomitantemente com os projetos.</t>
  </si>
  <si>
    <t>OBS 6: Os projetos deverão ser apresentados, sempre de forma impressa, a partir da 2º reunião de acompanhamento.</t>
  </si>
  <si>
    <t>OBS 7: A planilha apresentada deverá seguir o modelo padrão da UFOP, fornecida pela PREFEITURA UNIVERSITÁRIA e deverá começar a ser apresentada conforme o cronograma.</t>
  </si>
  <si>
    <r>
      <t xml:space="preserve">OBS 8: O responsável técnico por cada projeto, </t>
    </r>
    <r>
      <rPr>
        <b/>
        <sz val="8"/>
        <rFont val="Arial"/>
        <family val="2"/>
      </rPr>
      <t>impreterivelmente</t>
    </r>
    <r>
      <rPr>
        <sz val="8"/>
        <rFont val="Arial"/>
        <family val="2"/>
      </rPr>
      <t>,  deverá estar presente nas reuniões em que seus projetos forem discutidos.</t>
    </r>
  </si>
  <si>
    <t>OBS 9: A empresa licitante vencedora deverá apresentar a composição de custos feita para cada projeto para elaboração da proposta em questão.</t>
  </si>
  <si>
    <t xml:space="preserve">OBS 10: Os cadernos de especificações e cadernos de encargos devem ser entregues de forma separada, divididos por disciplina de projeto. </t>
  </si>
  <si>
    <t>OBS 11: Cadernos de especificações apontam e descrevem todos os materiais que serão utilizados na obra. Os cadernos de encargos descrevem detalhadamente os procedimentos, em ordem cronológica, que serão realizados no empreendimento.</t>
  </si>
  <si>
    <t xml:space="preserve">OBS 12: Todos os levantamentos de informações necessárias ao projeto, e que não tenham sido fornecidas pela UFOP, são de responsabilidade da empresa contratada não sendo admitida a justificativa de atraso na entrega por falta de dados sobre as redes de abastecimento, esgoto ou demais particularidades do prédio. </t>
  </si>
  <si>
    <t>OBS13: Os projetos de Prevenção e Combate a Incêndios deverão ser protocolados e aprovados pela contratada junto ao CBMMG. Somente após a aprovação por este órgão serão quitados 25% dos valores contratuais finais firmados entre a contratante e a contratada.</t>
  </si>
  <si>
    <t>3.1.2</t>
  </si>
  <si>
    <t>ICEB</t>
  </si>
  <si>
    <t>Prazo para execução: 105 dias</t>
  </si>
  <si>
    <t>Prazo para execução: 135 dias</t>
  </si>
  <si>
    <t>OBS 15: Como o complexo ICSA possui edificações de interesse histórico e área de inserção é tombada isoladamente pelo IPHAN, serão necessárias consultas ao órgão para tomada de definições de intervenções que não causem os impactos destoantes nas edificações.</t>
  </si>
  <si>
    <t>OBS 15: Como o complexo está localizado em área de tombamento histórico pelo IPHAN, serão necessárias consultas ao órgão para tomada de definições de intervenções que não causem os impactos destoantes nas edificações.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</si>
</sst>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 &quot;#,##0.00_);\(&quot;R$ &quot;#,##0.00\)"/>
    <numFmt numFmtId="165" formatCode="_(* #,##0.00_);_(* \(#,##0.00\);_(* &quot;-&quot;??_);_(@_)"/>
    <numFmt numFmtId="166" formatCode="0?"/>
    <numFmt numFmtId="167" formatCode="&quot;R$ &quot;#,##0.00"/>
    <numFmt numFmtId="168" formatCode="_([$R$ -416]* #,##0.00_);_([$R$ -416]* \(#,##0.00\);_([$R$ -416]* &quot;-&quot;??_);_(@_)"/>
  </numFmts>
  <fonts count="22" x14ac:knownFonts="1">
    <font>
      <sz val="10"/>
      <name val="Arial"/>
    </font>
    <font>
      <sz val="10"/>
      <name val="Arial"/>
      <family val="2"/>
    </font>
    <font>
      <sz val="10"/>
      <name val="Arial"/>
      <family val="2"/>
    </font>
    <font>
      <sz val="8"/>
      <name val="Arial"/>
      <family val="2"/>
    </font>
    <font>
      <sz val="11"/>
      <name val="Arial"/>
      <family val="2"/>
    </font>
    <font>
      <sz val="8"/>
      <name val="Arial"/>
      <family val="2"/>
    </font>
    <font>
      <sz val="12"/>
      <name val="Arial"/>
      <family val="2"/>
    </font>
    <font>
      <sz val="9"/>
      <name val="Arial"/>
      <family val="2"/>
    </font>
    <font>
      <b/>
      <sz val="12"/>
      <name val="Arial"/>
      <family val="2"/>
    </font>
    <font>
      <u/>
      <sz val="9"/>
      <name val="Arial"/>
      <family val="2"/>
    </font>
    <font>
      <b/>
      <sz val="8"/>
      <name val="Arial"/>
      <family val="2"/>
    </font>
    <font>
      <sz val="14"/>
      <name val="Arial"/>
      <family val="2"/>
    </font>
    <font>
      <u/>
      <sz val="10"/>
      <name val="Arial"/>
      <family val="2"/>
    </font>
    <font>
      <sz val="8"/>
      <color rgb="FFFF0000"/>
      <name val="Arial"/>
      <family val="2"/>
    </font>
    <font>
      <sz val="9"/>
      <color indexed="81"/>
      <name val="Tahoma"/>
      <family val="2"/>
    </font>
    <font>
      <b/>
      <sz val="9"/>
      <color indexed="81"/>
      <name val="Tahoma"/>
      <family val="2"/>
    </font>
    <font>
      <b/>
      <sz val="11"/>
      <name val="Arial"/>
      <family val="2"/>
    </font>
    <font>
      <b/>
      <sz val="18"/>
      <name val="Arial"/>
      <family val="2"/>
    </font>
    <font>
      <sz val="10"/>
      <name val="Courier New"/>
      <family val="3"/>
    </font>
    <font>
      <b/>
      <i/>
      <sz val="12"/>
      <name val="Arial"/>
      <family val="2"/>
    </font>
    <font>
      <b/>
      <sz val="14"/>
      <name val="Arial"/>
      <family val="2"/>
    </font>
    <font>
      <b/>
      <sz val="1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indexed="22"/>
        <bgColor indexed="26"/>
      </patternFill>
    </fill>
    <fill>
      <patternFill patternType="solid">
        <fgColor indexed="22"/>
        <bgColor indexed="31"/>
      </patternFill>
    </fill>
    <fill>
      <patternFill patternType="solid">
        <fgColor theme="0" tint="-0.249977111117893"/>
        <bgColor indexed="31"/>
      </patternFill>
    </fill>
  </fills>
  <borders count="2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0" fontId="1" fillId="0" borderId="0"/>
  </cellStyleXfs>
  <cellXfs count="205">
    <xf numFmtId="0" fontId="0" fillId="0" borderId="0" xfId="0"/>
    <xf numFmtId="0" fontId="3" fillId="0" borderId="0" xfId="0" applyFont="1"/>
    <xf numFmtId="0" fontId="4" fillId="0" borderId="0" xfId="0" applyFont="1"/>
    <xf numFmtId="0" fontId="3" fillId="0" borderId="0" xfId="0" applyFont="1" applyAlignment="1">
      <alignment horizontal="justify"/>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0" xfId="0" applyFont="1"/>
    <xf numFmtId="166" fontId="3" fillId="0" borderId="5" xfId="0" applyNumberFormat="1" applyFont="1" applyBorder="1" applyAlignment="1" applyProtection="1">
      <alignment horizontal="center" vertical="top"/>
      <protection locked="0"/>
    </xf>
    <xf numFmtId="165" fontId="3" fillId="0" borderId="5" xfId="1" applyFont="1" applyBorder="1" applyAlignment="1">
      <alignment horizontal="center" vertical="top"/>
    </xf>
    <xf numFmtId="0" fontId="3" fillId="0" borderId="0" xfId="0" applyFont="1" applyFill="1"/>
    <xf numFmtId="0" fontId="0" fillId="0" borderId="0" xfId="0" applyFill="1"/>
    <xf numFmtId="166" fontId="3" fillId="0" borderId="6" xfId="0" applyNumberFormat="1" applyFont="1" applyBorder="1" applyAlignment="1">
      <alignment horizontal="center"/>
    </xf>
    <xf numFmtId="0" fontId="3" fillId="0" borderId="7" xfId="0" applyFont="1" applyBorder="1" applyAlignment="1">
      <alignment horizontal="center"/>
    </xf>
    <xf numFmtId="164" fontId="2" fillId="0" borderId="8" xfId="1" applyNumberFormat="1" applyFont="1" applyBorder="1" applyAlignment="1" applyProtection="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0" borderId="0" xfId="0" applyFont="1" applyAlignment="1">
      <alignment wrapText="1"/>
    </xf>
    <xf numFmtId="0" fontId="2" fillId="0" borderId="9" xfId="0" applyFont="1" applyBorder="1" applyAlignment="1" applyProtection="1">
      <alignment vertical="center" wrapText="1"/>
      <protection locked="0"/>
    </xf>
    <xf numFmtId="164" fontId="3" fillId="2" borderId="5" xfId="1" applyNumberFormat="1" applyFont="1" applyFill="1" applyBorder="1" applyAlignment="1" applyProtection="1">
      <alignment vertical="center"/>
    </xf>
    <xf numFmtId="0" fontId="3" fillId="0" borderId="5" xfId="0" applyFont="1" applyBorder="1" applyAlignment="1">
      <alignment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4" fontId="3" fillId="4" borderId="5" xfId="0" applyNumberFormat="1"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4" fontId="3" fillId="0" borderId="5" xfId="0" applyNumberFormat="1" applyFont="1" applyFill="1" applyBorder="1" applyAlignment="1">
      <alignment vertical="center"/>
    </xf>
    <xf numFmtId="0" fontId="13" fillId="0" borderId="0" xfId="0" applyFont="1"/>
    <xf numFmtId="167"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166" fontId="3" fillId="0" borderId="1" xfId="0" applyNumberFormat="1" applyFont="1" applyBorder="1" applyAlignment="1" applyProtection="1">
      <alignment horizontal="center" vertical="top"/>
      <protection locked="0"/>
    </xf>
    <xf numFmtId="165" fontId="3" fillId="0" borderId="1" xfId="1" applyFont="1" applyBorder="1" applyAlignment="1">
      <alignment horizontal="center" vertical="top"/>
    </xf>
    <xf numFmtId="4" fontId="3" fillId="0" borderId="1" xfId="0" applyNumberFormat="1" applyFont="1" applyFill="1" applyBorder="1" applyAlignment="1">
      <alignment horizontal="center" vertical="center"/>
    </xf>
    <xf numFmtId="164" fontId="3" fillId="2" borderId="1" xfId="1" applyNumberFormat="1" applyFont="1" applyFill="1" applyBorder="1" applyAlignment="1" applyProtection="1">
      <alignment horizontal="center" vertical="center"/>
    </xf>
    <xf numFmtId="4" fontId="3" fillId="3"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wrapText="1"/>
    </xf>
    <xf numFmtId="164" fontId="3" fillId="0" borderId="1" xfId="1" applyNumberFormat="1" applyFont="1" applyFill="1" applyBorder="1" applyAlignment="1" applyProtection="1">
      <alignment horizontal="center" vertical="center"/>
    </xf>
    <xf numFmtId="164" fontId="1" fillId="0" borderId="13" xfId="1" applyNumberFormat="1" applyFont="1" applyBorder="1" applyAlignment="1" applyProtection="1">
      <alignment horizontal="center"/>
    </xf>
    <xf numFmtId="0" fontId="3" fillId="0" borderId="14" xfId="0" applyFont="1" applyBorder="1" applyAlignment="1">
      <alignment horizontal="justify"/>
    </xf>
    <xf numFmtId="0" fontId="3" fillId="0" borderId="14" xfId="0" applyFont="1" applyBorder="1"/>
    <xf numFmtId="164" fontId="2" fillId="0" borderId="13" xfId="1" applyNumberFormat="1" applyFont="1" applyBorder="1" applyAlignment="1" applyProtection="1">
      <alignment horizontal="center"/>
    </xf>
    <xf numFmtId="0" fontId="0" fillId="0" borderId="9" xfId="0" applyBorder="1" applyAlignment="1">
      <alignment horizontal="center"/>
    </xf>
    <xf numFmtId="0" fontId="0" fillId="0" borderId="2" xfId="0" applyBorder="1" applyAlignment="1">
      <alignment horizontal="center"/>
    </xf>
    <xf numFmtId="0" fontId="9"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justify" vertical="center" wrapText="1"/>
      <protection locked="0"/>
    </xf>
    <xf numFmtId="0" fontId="0" fillId="0" borderId="0" xfId="0" applyAlignment="1">
      <alignment wrapText="1"/>
    </xf>
    <xf numFmtId="4" fontId="3" fillId="0" borderId="1" xfId="0" applyNumberFormat="1" applyFont="1" applyFill="1" applyBorder="1" applyAlignment="1">
      <alignment horizontal="center" vertical="center" wrapText="1"/>
    </xf>
    <xf numFmtId="0" fontId="3" fillId="0" borderId="7" xfId="0" applyFont="1" applyBorder="1" applyAlignment="1">
      <alignment horizontal="center"/>
    </xf>
    <xf numFmtId="0" fontId="0" fillId="0" borderId="9" xfId="0" applyBorder="1" applyAlignment="1">
      <alignment horizontal="center"/>
    </xf>
    <xf numFmtId="0" fontId="1" fillId="0" borderId="9" xfId="0" applyFont="1" applyBorder="1" applyAlignment="1" applyProtection="1">
      <alignment vertical="center" wrapText="1"/>
      <protection locked="0"/>
    </xf>
    <xf numFmtId="166" fontId="3" fillId="0" borderId="1" xfId="0" applyNumberFormat="1" applyFont="1" applyBorder="1" applyAlignment="1" applyProtection="1">
      <alignment horizontal="center" vertical="top" wrapText="1"/>
      <protection locked="0"/>
    </xf>
    <xf numFmtId="165" fontId="3" fillId="0" borderId="1" xfId="1" applyFont="1" applyBorder="1" applyAlignment="1">
      <alignment horizontal="center" vertical="top" wrapText="1"/>
    </xf>
    <xf numFmtId="164" fontId="3" fillId="2" borderId="1" xfId="1" applyNumberFormat="1" applyFont="1" applyFill="1" applyBorder="1" applyAlignment="1" applyProtection="1">
      <alignment horizontal="center" vertical="center" wrapText="1"/>
    </xf>
    <xf numFmtId="164" fontId="3" fillId="0" borderId="1" xfId="1" applyNumberFormat="1" applyFont="1" applyFill="1" applyBorder="1" applyAlignment="1" applyProtection="1">
      <alignment horizontal="center" vertical="center" wrapText="1"/>
    </xf>
    <xf numFmtId="4" fontId="3" fillId="3" borderId="1" xfId="0" applyNumberFormat="1" applyFont="1" applyFill="1" applyBorder="1" applyAlignment="1">
      <alignment horizontal="center" vertical="center" wrapText="1"/>
    </xf>
    <xf numFmtId="0" fontId="4" fillId="0" borderId="0" xfId="0" applyFont="1" applyAlignment="1">
      <alignment wrapText="1"/>
    </xf>
    <xf numFmtId="167"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4" fontId="1" fillId="0" borderId="8" xfId="1" applyNumberFormat="1" applyFont="1" applyBorder="1" applyAlignment="1" applyProtection="1">
      <alignment horizontal="center"/>
    </xf>
    <xf numFmtId="0" fontId="0" fillId="0" borderId="11" xfId="0" applyBorder="1" applyAlignment="1">
      <alignment horizontal="center"/>
    </xf>
    <xf numFmtId="0" fontId="1" fillId="0" borderId="1" xfId="0" applyFont="1" applyBorder="1" applyAlignment="1" applyProtection="1">
      <alignment horizontal="justify" vertical="center" wrapText="1"/>
      <protection locked="0"/>
    </xf>
    <xf numFmtId="0" fontId="4" fillId="5" borderId="9" xfId="0" applyFont="1" applyFill="1" applyBorder="1" applyAlignment="1">
      <alignment horizontal="center" vertical="center"/>
    </xf>
    <xf numFmtId="0" fontId="7" fillId="0" borderId="0" xfId="2" applyFont="1" applyAlignment="1" applyProtection="1">
      <alignment vertical="center"/>
      <protection locked="0"/>
    </xf>
    <xf numFmtId="0" fontId="1" fillId="0" borderId="0" xfId="2" applyFont="1" applyAlignment="1" applyProtection="1">
      <alignment vertical="center"/>
      <protection locked="0"/>
    </xf>
    <xf numFmtId="0" fontId="19" fillId="5" borderId="23" xfId="3" applyFont="1" applyFill="1" applyBorder="1" applyAlignment="1">
      <alignment horizontal="center" vertical="center" wrapText="1"/>
    </xf>
    <xf numFmtId="0" fontId="1" fillId="0" borderId="0" xfId="3" applyFont="1" applyAlignment="1">
      <alignment vertical="center"/>
    </xf>
    <xf numFmtId="0" fontId="8" fillId="0" borderId="25" xfId="3" applyFont="1" applyFill="1" applyBorder="1" applyAlignment="1">
      <alignment horizontal="center" vertical="center" wrapText="1"/>
    </xf>
    <xf numFmtId="168" fontId="6" fillId="0" borderId="24" xfId="3" applyNumberFormat="1" applyFont="1" applyFill="1" applyBorder="1" applyAlignment="1">
      <alignment horizontal="left" vertical="center"/>
    </xf>
    <xf numFmtId="0" fontId="19" fillId="5" borderId="25" xfId="3" applyFont="1" applyFill="1" applyBorder="1" applyAlignment="1">
      <alignment horizontal="center" vertical="center" wrapText="1"/>
    </xf>
    <xf numFmtId="0" fontId="8" fillId="0" borderId="23" xfId="3" applyFont="1" applyFill="1" applyBorder="1" applyAlignment="1">
      <alignment horizontal="center" vertical="center" wrapText="1"/>
    </xf>
    <xf numFmtId="0" fontId="1" fillId="0" borderId="0" xfId="5"/>
    <xf numFmtId="0" fontId="1" fillId="0" borderId="0" xfId="2"/>
    <xf numFmtId="4" fontId="6" fillId="0" borderId="5" xfId="3" applyNumberFormat="1" applyFont="1" applyFill="1" applyBorder="1" applyAlignment="1">
      <alignment vertical="center" wrapText="1"/>
    </xf>
    <xf numFmtId="0" fontId="7" fillId="3" borderId="0" xfId="2" applyFont="1" applyFill="1" applyBorder="1" applyAlignment="1" applyProtection="1">
      <alignment vertical="center"/>
      <protection locked="0"/>
    </xf>
    <xf numFmtId="0" fontId="7" fillId="3" borderId="0" xfId="2" applyFont="1" applyFill="1" applyAlignment="1" applyProtection="1">
      <alignment vertical="center"/>
      <protection locked="0"/>
    </xf>
    <xf numFmtId="0" fontId="1" fillId="3" borderId="0" xfId="2" applyFont="1" applyFill="1" applyBorder="1" applyAlignment="1" applyProtection="1">
      <alignment vertical="center"/>
      <protection locked="0"/>
    </xf>
    <xf numFmtId="0" fontId="1" fillId="3" borderId="0" xfId="2" applyFont="1" applyFill="1" applyAlignment="1" applyProtection="1">
      <alignment vertical="center"/>
      <protection locked="0"/>
    </xf>
    <xf numFmtId="10" fontId="1" fillId="3" borderId="0" xfId="4" applyNumberFormat="1" applyFill="1" applyAlignment="1">
      <alignment vertical="center"/>
    </xf>
    <xf numFmtId="0" fontId="1" fillId="3" borderId="0" xfId="3" applyFont="1" applyFill="1" applyAlignment="1">
      <alignment vertical="center"/>
    </xf>
    <xf numFmtId="168" fontId="1" fillId="3" borderId="0" xfId="3" applyNumberFormat="1" applyFont="1" applyFill="1" applyAlignment="1">
      <alignment vertical="center"/>
    </xf>
    <xf numFmtId="0" fontId="1" fillId="3" borderId="0" xfId="5" applyFill="1" applyBorder="1"/>
    <xf numFmtId="4" fontId="1" fillId="3" borderId="0" xfId="5" applyNumberFormat="1" applyFill="1"/>
    <xf numFmtId="0" fontId="1" fillId="3" borderId="0" xfId="5" applyFill="1"/>
    <xf numFmtId="0" fontId="1" fillId="3" borderId="0" xfId="2" applyFill="1"/>
    <xf numFmtId="0" fontId="1" fillId="3" borderId="0" xfId="2" applyFill="1" applyAlignment="1">
      <alignment horizontal="center"/>
    </xf>
    <xf numFmtId="4" fontId="21" fillId="3" borderId="0" xfId="5" applyNumberFormat="1" applyFont="1" applyFill="1" applyBorder="1" applyAlignment="1">
      <alignment vertical="center" wrapText="1"/>
    </xf>
    <xf numFmtId="4" fontId="21" fillId="3" borderId="0" xfId="5" applyNumberFormat="1" applyFont="1" applyFill="1" applyBorder="1" applyAlignment="1">
      <alignment horizontal="right" vertical="center" wrapText="1"/>
    </xf>
    <xf numFmtId="0" fontId="3" fillId="0" borderId="7" xfId="0" applyFont="1" applyBorder="1" applyAlignment="1">
      <alignment horizontal="center"/>
    </xf>
    <xf numFmtId="0" fontId="0" fillId="0" borderId="9" xfId="0" applyBorder="1" applyAlignment="1">
      <alignment horizontal="center"/>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wrapText="1"/>
    </xf>
    <xf numFmtId="4" fontId="6" fillId="3" borderId="5" xfId="3" applyNumberFormat="1" applyFont="1" applyFill="1" applyBorder="1" applyAlignment="1">
      <alignment vertical="center" wrapText="1"/>
    </xf>
    <xf numFmtId="168" fontId="6" fillId="3" borderId="24" xfId="3" applyNumberFormat="1" applyFont="1" applyFill="1" applyBorder="1" applyAlignment="1">
      <alignment horizontal="left" vertical="center"/>
    </xf>
    <xf numFmtId="168" fontId="20" fillId="8" borderId="8" xfId="5" applyNumberFormat="1" applyFont="1" applyFill="1" applyBorder="1" applyAlignment="1">
      <alignment horizontal="left" vertical="center" wrapText="1"/>
    </xf>
    <xf numFmtId="0" fontId="3" fillId="0" borderId="7" xfId="0" applyFont="1" applyBorder="1" applyAlignment="1">
      <alignment horizontal="center"/>
    </xf>
    <xf numFmtId="0" fontId="0" fillId="0" borderId="0" xfId="0" applyAlignment="1">
      <alignment wrapText="1"/>
    </xf>
    <xf numFmtId="0" fontId="1" fillId="0" borderId="9" xfId="2" applyBorder="1" applyAlignment="1">
      <alignment horizontal="center"/>
    </xf>
    <xf numFmtId="0" fontId="1" fillId="0" borderId="11" xfId="2" applyBorder="1" applyAlignment="1">
      <alignment horizontal="center"/>
    </xf>
    <xf numFmtId="0" fontId="11" fillId="0" borderId="0" xfId="2" applyFont="1" applyAlignment="1">
      <alignment wrapText="1"/>
    </xf>
    <xf numFmtId="0" fontId="4" fillId="0" borderId="0" xfId="2" applyFont="1"/>
    <xf numFmtId="0" fontId="3" fillId="0" borderId="0" xfId="2" applyFont="1" applyAlignment="1">
      <alignment horizontal="justify"/>
    </xf>
    <xf numFmtId="0" fontId="4" fillId="0" borderId="1" xfId="2" applyFont="1" applyBorder="1" applyAlignment="1">
      <alignment horizontal="center" vertical="center"/>
    </xf>
    <xf numFmtId="0" fontId="4" fillId="0" borderId="9" xfId="2" applyFont="1" applyBorder="1" applyAlignment="1">
      <alignment horizontal="center" vertical="center"/>
    </xf>
    <xf numFmtId="0" fontId="4" fillId="4" borderId="9" xfId="2" applyFont="1" applyFill="1" applyBorder="1" applyAlignment="1">
      <alignment horizontal="center" vertical="center"/>
    </xf>
    <xf numFmtId="0" fontId="4" fillId="0" borderId="9" xfId="2" applyFont="1" applyFill="1" applyBorder="1" applyAlignment="1">
      <alignment horizontal="center" vertical="center"/>
    </xf>
    <xf numFmtId="0" fontId="4" fillId="2" borderId="1" xfId="2" applyFont="1" applyFill="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0" xfId="2" applyFont="1" applyBorder="1" applyAlignment="1">
      <alignment horizontal="center" vertical="center"/>
    </xf>
    <xf numFmtId="0" fontId="4" fillId="4" borderId="10" xfId="2" applyFont="1" applyFill="1" applyBorder="1" applyAlignment="1">
      <alignment horizontal="center" vertical="center"/>
    </xf>
    <xf numFmtId="0" fontId="4" fillId="0" borderId="10" xfId="2" applyFont="1" applyFill="1" applyBorder="1" applyAlignment="1">
      <alignment horizontal="center" vertical="center"/>
    </xf>
    <xf numFmtId="0" fontId="4" fillId="2" borderId="3" xfId="2" applyFont="1" applyFill="1" applyBorder="1" applyAlignment="1">
      <alignment horizontal="center" vertical="center"/>
    </xf>
    <xf numFmtId="0" fontId="4" fillId="0" borderId="4" xfId="2" applyFont="1" applyBorder="1" applyAlignment="1">
      <alignment horizontal="center" vertical="center"/>
    </xf>
    <xf numFmtId="166" fontId="3" fillId="0" borderId="5" xfId="2" applyNumberFormat="1" applyFont="1" applyBorder="1" applyAlignment="1" applyProtection="1">
      <alignment horizontal="center" vertical="top"/>
      <protection locked="0"/>
    </xf>
    <xf numFmtId="0" fontId="1" fillId="0" borderId="9" xfId="2" applyFont="1" applyBorder="1" applyAlignment="1" applyProtection="1">
      <alignment vertical="center" wrapText="1"/>
      <protection locked="0"/>
    </xf>
    <xf numFmtId="4" fontId="3" fillId="4" borderId="5" xfId="2" applyNumberFormat="1" applyFont="1" applyFill="1" applyBorder="1" applyAlignment="1">
      <alignment vertical="center"/>
    </xf>
    <xf numFmtId="4" fontId="3" fillId="0" borderId="5" xfId="2" applyNumberFormat="1" applyFont="1" applyFill="1" applyBorder="1" applyAlignment="1">
      <alignment vertical="center"/>
    </xf>
    <xf numFmtId="0" fontId="3" fillId="0" borderId="5" xfId="2" applyFont="1" applyBorder="1" applyAlignment="1">
      <alignment vertical="center"/>
    </xf>
    <xf numFmtId="166" fontId="3" fillId="0" borderId="1" xfId="2" applyNumberFormat="1" applyFont="1" applyBorder="1" applyAlignment="1" applyProtection="1">
      <alignment horizontal="center" vertical="top" wrapText="1"/>
      <protection locked="0"/>
    </xf>
    <xf numFmtId="0" fontId="9" fillId="0" borderId="1" xfId="2" applyFont="1" applyBorder="1" applyAlignment="1" applyProtection="1">
      <alignment horizontal="justify" vertical="center" wrapText="1"/>
      <protection locked="0"/>
    </xf>
    <xf numFmtId="4" fontId="3" fillId="4"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3" fillId="3" borderId="1" xfId="2" applyNumberFormat="1" applyFont="1" applyFill="1" applyBorder="1" applyAlignment="1">
      <alignment horizontal="center" vertical="center" wrapText="1"/>
    </xf>
    <xf numFmtId="0" fontId="4" fillId="0" borderId="0" xfId="2" applyFont="1" applyAlignment="1">
      <alignment wrapText="1"/>
    </xf>
    <xf numFmtId="0" fontId="12" fillId="0" borderId="1" xfId="2" applyFont="1" applyBorder="1" applyAlignment="1" applyProtection="1">
      <alignment horizontal="justify" vertical="center" wrapText="1"/>
      <protection locked="0"/>
    </xf>
    <xf numFmtId="167" fontId="3" fillId="0" borderId="1" xfId="2" applyNumberFormat="1" applyFont="1" applyBorder="1" applyAlignment="1">
      <alignment horizontal="center" vertical="center" wrapText="1"/>
    </xf>
    <xf numFmtId="166" fontId="3" fillId="0" borderId="5" xfId="2" applyNumberFormat="1" applyFont="1" applyBorder="1" applyAlignment="1" applyProtection="1">
      <alignment horizontal="center" vertical="top" wrapText="1"/>
      <protection locked="0"/>
    </xf>
    <xf numFmtId="165" fontId="3" fillId="0" borderId="5" xfId="1" applyFont="1" applyBorder="1" applyAlignment="1">
      <alignment horizontal="center" vertical="top" wrapText="1"/>
    </xf>
    <xf numFmtId="0" fontId="12" fillId="0" borderId="5" xfId="2" applyFont="1" applyBorder="1" applyAlignment="1" applyProtection="1">
      <alignment horizontal="justify" vertical="center" wrapText="1"/>
      <protection locked="0"/>
    </xf>
    <xf numFmtId="4" fontId="3" fillId="0" borderId="5" xfId="2" applyNumberFormat="1" applyFont="1" applyFill="1" applyBorder="1" applyAlignment="1">
      <alignment horizontal="center" vertical="center" wrapText="1"/>
    </xf>
    <xf numFmtId="166" fontId="3" fillId="0" borderId="6" xfId="2" applyNumberFormat="1" applyFont="1" applyBorder="1" applyAlignment="1">
      <alignment horizontal="center"/>
    </xf>
    <xf numFmtId="0" fontId="3" fillId="0" borderId="7" xfId="2" applyFont="1" applyBorder="1" applyAlignment="1">
      <alignment horizontal="center"/>
    </xf>
    <xf numFmtId="0" fontId="3" fillId="0" borderId="14" xfId="2" applyFont="1" applyBorder="1" applyAlignment="1">
      <alignment horizontal="justify"/>
    </xf>
    <xf numFmtId="0" fontId="3" fillId="0" borderId="14" xfId="2" applyFont="1" applyBorder="1"/>
    <xf numFmtId="0" fontId="3" fillId="0" borderId="0" xfId="2" applyFont="1"/>
    <xf numFmtId="0" fontId="8" fillId="0" borderId="0" xfId="2" applyFont="1"/>
    <xf numFmtId="0" fontId="13" fillId="0" borderId="0" xfId="2" applyFont="1"/>
    <xf numFmtId="0" fontId="3" fillId="0" borderId="0" xfId="2" applyFont="1" applyFill="1"/>
    <xf numFmtId="0" fontId="1" fillId="0" borderId="0" xfId="2" applyAlignment="1">
      <alignment wrapText="1"/>
    </xf>
    <xf numFmtId="0" fontId="1" fillId="0" borderId="0" xfId="2" applyFill="1"/>
    <xf numFmtId="0" fontId="3" fillId="0" borderId="0" xfId="0" applyFont="1" applyAlignment="1">
      <alignment wrapText="1"/>
    </xf>
    <xf numFmtId="4" fontId="19" fillId="5" borderId="27" xfId="3" applyNumberFormat="1" applyFont="1" applyFill="1" applyBorder="1" applyAlignment="1">
      <alignment horizontal="left" vertical="center" wrapText="1"/>
    </xf>
    <xf numFmtId="4" fontId="19" fillId="5" borderId="28" xfId="3" applyNumberFormat="1" applyFont="1" applyFill="1" applyBorder="1" applyAlignment="1">
      <alignment horizontal="left" vertical="center" wrapText="1"/>
    </xf>
    <xf numFmtId="4" fontId="8" fillId="7" borderId="6" xfId="5" applyNumberFormat="1" applyFont="1" applyFill="1" applyBorder="1" applyAlignment="1">
      <alignment horizontal="center" vertical="center" wrapText="1"/>
    </xf>
    <xf numFmtId="4" fontId="8" fillId="7" borderId="26" xfId="5" applyNumberFormat="1" applyFont="1" applyFill="1" applyBorder="1" applyAlignment="1">
      <alignment horizontal="center" vertical="center" wrapText="1"/>
    </xf>
    <xf numFmtId="0" fontId="20" fillId="0" borderId="6"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0" fillId="0" borderId="13" xfId="2" applyFont="1" applyFill="1" applyBorder="1" applyAlignment="1">
      <alignment horizontal="center" vertical="center" wrapText="1"/>
    </xf>
    <xf numFmtId="4" fontId="16" fillId="6" borderId="15" xfId="2" applyNumberFormat="1" applyFont="1" applyFill="1" applyBorder="1" applyAlignment="1" applyProtection="1">
      <alignment horizontal="center" vertical="center" wrapText="1"/>
      <protection locked="0"/>
    </xf>
    <xf numFmtId="4" fontId="16" fillId="6" borderId="16" xfId="2" applyNumberFormat="1" applyFont="1" applyFill="1" applyBorder="1" applyAlignment="1" applyProtection="1">
      <alignment horizontal="center" vertical="center" wrapText="1"/>
      <protection locked="0"/>
    </xf>
    <xf numFmtId="4" fontId="16" fillId="6" borderId="17" xfId="2" applyNumberFormat="1" applyFont="1" applyFill="1" applyBorder="1" applyAlignment="1" applyProtection="1">
      <alignment horizontal="center" vertical="center" wrapText="1"/>
      <protection locked="0"/>
    </xf>
    <xf numFmtId="4" fontId="17" fillId="6" borderId="18" xfId="2" applyNumberFormat="1" applyFont="1" applyFill="1" applyBorder="1" applyAlignment="1" applyProtection="1">
      <alignment horizontal="center" vertical="center" wrapText="1"/>
      <protection locked="0"/>
    </xf>
    <xf numFmtId="4" fontId="17" fillId="6" borderId="0" xfId="2" applyNumberFormat="1" applyFont="1" applyFill="1" applyBorder="1" applyAlignment="1" applyProtection="1">
      <alignment horizontal="center" vertical="center" wrapText="1"/>
      <protection locked="0"/>
    </xf>
    <xf numFmtId="4" fontId="17" fillId="6" borderId="19" xfId="2" applyNumberFormat="1" applyFont="1" applyFill="1" applyBorder="1" applyAlignment="1" applyProtection="1">
      <alignment horizontal="center" vertical="center" wrapText="1"/>
      <protection locked="0"/>
    </xf>
    <xf numFmtId="0" fontId="8" fillId="2" borderId="20" xfId="2" applyFont="1" applyFill="1" applyBorder="1" applyAlignment="1" applyProtection="1">
      <alignment horizontal="center" vertical="center"/>
      <protection locked="0"/>
    </xf>
    <xf numFmtId="0" fontId="8" fillId="2" borderId="21" xfId="2" applyFont="1" applyFill="1" applyBorder="1" applyAlignment="1" applyProtection="1">
      <alignment horizontal="center" vertical="center"/>
      <protection locked="0"/>
    </xf>
    <xf numFmtId="0" fontId="8" fillId="2" borderId="22" xfId="2" applyFont="1" applyFill="1" applyBorder="1" applyAlignment="1" applyProtection="1">
      <alignment horizontal="center" vertical="center"/>
      <protection locked="0"/>
    </xf>
    <xf numFmtId="0" fontId="3" fillId="0" borderId="0" xfId="0" applyFont="1" applyAlignment="1">
      <alignment horizontal="left"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8" fillId="0" borderId="6" xfId="0" applyFont="1" applyFill="1" applyBorder="1" applyAlignment="1">
      <alignment horizontal="center"/>
    </xf>
    <xf numFmtId="0" fontId="6" fillId="0" borderId="7" xfId="0" applyFont="1" applyFill="1" applyBorder="1" applyAlignment="1">
      <alignment horizontal="center"/>
    </xf>
    <xf numFmtId="0" fontId="6" fillId="0" borderId="13" xfId="0" applyFont="1" applyFill="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3" fillId="0" borderId="0" xfId="2" applyFont="1" applyAlignment="1">
      <alignment horizontal="left" wrapText="1"/>
    </xf>
    <xf numFmtId="0" fontId="1" fillId="0" borderId="0" xfId="2" applyAlignment="1"/>
    <xf numFmtId="0" fontId="3" fillId="0" borderId="13" xfId="0" applyFont="1" applyBorder="1" applyAlignment="1">
      <alignment horizont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0"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4" xfId="2" applyFont="1" applyBorder="1" applyAlignment="1">
      <alignment horizontal="center" vertical="center" wrapText="1"/>
    </xf>
    <xf numFmtId="0" fontId="1" fillId="0" borderId="9" xfId="2" applyBorder="1" applyAlignment="1">
      <alignment horizontal="center"/>
    </xf>
    <xf numFmtId="0" fontId="1" fillId="0" borderId="11" xfId="2" applyBorder="1" applyAlignment="1">
      <alignment horizontal="center"/>
    </xf>
    <xf numFmtId="0" fontId="1" fillId="0" borderId="10" xfId="2" applyBorder="1" applyAlignment="1">
      <alignment horizontal="center"/>
    </xf>
    <xf numFmtId="0" fontId="1" fillId="0" borderId="12" xfId="2" applyBorder="1" applyAlignment="1">
      <alignment horizontal="center"/>
    </xf>
    <xf numFmtId="0" fontId="1" fillId="0" borderId="11" xfId="2" applyFont="1" applyBorder="1" applyAlignment="1">
      <alignment horizontal="center" vertical="center"/>
    </xf>
    <xf numFmtId="0" fontId="1" fillId="0" borderId="2" xfId="2" applyFont="1" applyBorder="1" applyAlignment="1">
      <alignment horizontal="center" vertical="center"/>
    </xf>
    <xf numFmtId="0" fontId="8" fillId="0" borderId="1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6" xfId="2" applyFont="1" applyFill="1" applyBorder="1" applyAlignment="1">
      <alignment horizontal="center"/>
    </xf>
    <xf numFmtId="0" fontId="6" fillId="0" borderId="7" xfId="2" applyFont="1" applyFill="1" applyBorder="1" applyAlignment="1">
      <alignment horizontal="center"/>
    </xf>
    <xf numFmtId="0" fontId="6" fillId="0" borderId="13" xfId="2" applyFont="1" applyFill="1" applyBorder="1" applyAlignment="1">
      <alignment horizontal="center"/>
    </xf>
    <xf numFmtId="0" fontId="3" fillId="0" borderId="0" xfId="2" applyFont="1" applyAlignment="1">
      <alignment horizontal="left" vertical="center" wrapText="1"/>
    </xf>
    <xf numFmtId="0" fontId="3" fillId="0" borderId="6" xfId="2" applyFont="1" applyBorder="1" applyAlignment="1">
      <alignment horizontal="center"/>
    </xf>
    <xf numFmtId="0" fontId="3" fillId="0" borderId="7" xfId="2" applyFont="1" applyBorder="1" applyAlignment="1">
      <alignment horizontal="center"/>
    </xf>
    <xf numFmtId="0" fontId="3" fillId="0" borderId="13" xfId="2" applyFont="1" applyBorder="1" applyAlignment="1">
      <alignment horizontal="center"/>
    </xf>
    <xf numFmtId="0" fontId="3" fillId="0" borderId="0" xfId="0" applyFont="1" applyAlignment="1">
      <alignment horizontal="left" wrapText="1"/>
    </xf>
    <xf numFmtId="0" fontId="11" fillId="0" borderId="10" xfId="0" applyFont="1" applyBorder="1" applyAlignment="1">
      <alignment horizontal="center" vertical="center" wrapText="1"/>
    </xf>
    <xf numFmtId="0" fontId="0" fillId="0" borderId="0" xfId="0" applyAlignment="1">
      <alignment wrapText="1"/>
    </xf>
    <xf numFmtId="0" fontId="0" fillId="0" borderId="2" xfId="0" applyBorder="1" applyAlignment="1">
      <alignment horizontal="center"/>
    </xf>
    <xf numFmtId="0" fontId="0" fillId="0" borderId="4" xfId="0" applyBorder="1" applyAlignment="1">
      <alignment horizontal="center"/>
    </xf>
    <xf numFmtId="0" fontId="8" fillId="0" borderId="5" xfId="0" applyFont="1" applyBorder="1" applyAlignment="1">
      <alignment horizontal="center" vertical="center" wrapText="1"/>
    </xf>
  </cellXfs>
  <cellStyles count="6">
    <cellStyle name="Normal" xfId="0" builtinId="0"/>
    <cellStyle name="Normal 2" xfId="2"/>
    <cellStyle name="Normal 3" xfId="3"/>
    <cellStyle name="Normal_REFERÊNCIA DE PREÇO _EM" xfId="5"/>
    <cellStyle name="Porcentagem 2" xfId="4"/>
    <cellStyle name="Vírgula"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0</xdr:rowOff>
    </xdr:from>
    <xdr:to>
      <xdr:col>0</xdr:col>
      <xdr:colOff>733425</xdr:colOff>
      <xdr:row>3</xdr:row>
      <xdr:rowOff>390525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75260"/>
          <a:ext cx="485775" cy="969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1025" name="Text Box 1"/>
        <xdr:cNvSpPr txBox="1">
          <a:spLocks noChangeArrowheads="1"/>
        </xdr:cNvSpPr>
      </xdr:nvSpPr>
      <xdr:spPr bwMode="auto">
        <a:xfrm>
          <a:off x="3257550" y="10763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144781</xdr:colOff>
      <xdr:row>1</xdr:row>
      <xdr:rowOff>91440</xdr:rowOff>
    </xdr:from>
    <xdr:to>
      <xdr:col>1</xdr:col>
      <xdr:colOff>274523</xdr:colOff>
      <xdr:row>2</xdr:row>
      <xdr:rowOff>797628</xdr:rowOff>
    </xdr:to>
    <xdr:pic>
      <xdr:nvPicPr>
        <xdr:cNvPr id="150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4781" y="723900"/>
          <a:ext cx="495502" cy="904308"/>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28575</xdr:colOff>
      <xdr:row>4</xdr:row>
      <xdr:rowOff>0</xdr:rowOff>
    </xdr:to>
    <xdr:sp macro="" textlink="">
      <xdr:nvSpPr>
        <xdr:cNvPr id="2" name="Text Box 1"/>
        <xdr:cNvSpPr txBox="1">
          <a:spLocks noChangeArrowheads="1"/>
        </xdr:cNvSpPr>
      </xdr:nvSpPr>
      <xdr:spPr bwMode="auto">
        <a:xfrm>
          <a:off x="5133975" y="1400175"/>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19783</xdr:colOff>
      <xdr:row>0</xdr:row>
      <xdr:rowOff>45428</xdr:rowOff>
    </xdr:from>
    <xdr:to>
      <xdr:col>1</xdr:col>
      <xdr:colOff>466725</xdr:colOff>
      <xdr:row>1</xdr:row>
      <xdr:rowOff>676250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72208" y="45428"/>
          <a:ext cx="446942" cy="840372"/>
        </a:xfrm>
        <a:prstGeom prst="rect">
          <a:avLst/>
        </a:prstGeom>
        <a:noFill/>
        <a:ln w="9525">
          <a:no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124450" y="213360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142875</xdr:colOff>
      <xdr:row>1</xdr:row>
      <xdr:rowOff>57150</xdr:rowOff>
    </xdr:from>
    <xdr:to>
      <xdr:col>1</xdr:col>
      <xdr:colOff>276225</xdr:colOff>
      <xdr:row>2</xdr:row>
      <xdr:rowOff>809625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95325"/>
          <a:ext cx="4857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273040" y="198120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129540</xdr:colOff>
      <xdr:row>1</xdr:row>
      <xdr:rowOff>53340</xdr:rowOff>
    </xdr:from>
    <xdr:to>
      <xdr:col>1</xdr:col>
      <xdr:colOff>259282</xdr:colOff>
      <xdr:row>2</xdr:row>
      <xdr:rowOff>805248</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9540" y="685800"/>
          <a:ext cx="495502" cy="904308"/>
        </a:xfrm>
        <a:prstGeom prst="rect">
          <a:avLst/>
        </a:prstGeom>
        <a:noFill/>
        <a:ln w="9525">
          <a:noFill/>
          <a:round/>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273040" y="198120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121920</xdr:colOff>
      <xdr:row>1</xdr:row>
      <xdr:rowOff>53340</xdr:rowOff>
    </xdr:from>
    <xdr:to>
      <xdr:col>1</xdr:col>
      <xdr:colOff>251662</xdr:colOff>
      <xdr:row>2</xdr:row>
      <xdr:rowOff>805248</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1920" y="685800"/>
          <a:ext cx="495502" cy="904308"/>
        </a:xfrm>
        <a:prstGeom prst="rect">
          <a:avLst/>
        </a:prstGeom>
        <a:noFill/>
        <a:ln w="9525">
          <a:noFill/>
          <a:round/>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5</xdr:row>
      <xdr:rowOff>0</xdr:rowOff>
    </xdr:from>
    <xdr:to>
      <xdr:col>3</xdr:col>
      <xdr:colOff>28575</xdr:colOff>
      <xdr:row>5</xdr:row>
      <xdr:rowOff>0</xdr:rowOff>
    </xdr:to>
    <xdr:sp macro="" textlink="">
      <xdr:nvSpPr>
        <xdr:cNvPr id="2" name="Text Box 1"/>
        <xdr:cNvSpPr txBox="1">
          <a:spLocks noChangeArrowheads="1"/>
        </xdr:cNvSpPr>
      </xdr:nvSpPr>
      <xdr:spPr bwMode="auto">
        <a:xfrm>
          <a:off x="5273040" y="1920240"/>
          <a:ext cx="285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129540</xdr:colOff>
      <xdr:row>1</xdr:row>
      <xdr:rowOff>30480</xdr:rowOff>
    </xdr:from>
    <xdr:to>
      <xdr:col>1</xdr:col>
      <xdr:colOff>259282</xdr:colOff>
      <xdr:row>2</xdr:row>
      <xdr:rowOff>797628</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9540" y="662940"/>
          <a:ext cx="495502" cy="904308"/>
        </a:xfrm>
        <a:prstGeom prst="rect">
          <a:avLst/>
        </a:prstGeom>
        <a:noFill/>
        <a:ln w="9525">
          <a:noFill/>
          <a:round/>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
  <sheetViews>
    <sheetView tabSelected="1" workbookViewId="0">
      <selection activeCell="B28" sqref="B28"/>
    </sheetView>
  </sheetViews>
  <sheetFormatPr defaultRowHeight="12.75" x14ac:dyDescent="0.2"/>
  <cols>
    <col min="1" max="1" width="11.85546875" style="74" customWidth="1"/>
    <col min="2" max="2" width="94.7109375" style="74" customWidth="1"/>
    <col min="3" max="3" width="25.28515625" style="74" customWidth="1"/>
    <col min="4" max="4" width="9.85546875" style="86" bestFit="1" customWidth="1"/>
    <col min="5" max="5" width="17" style="86" bestFit="1" customWidth="1"/>
    <col min="6" max="61" width="8.85546875" style="86"/>
    <col min="62" max="256" width="8.85546875" style="74"/>
    <col min="257" max="257" width="11.85546875" style="74" customWidth="1"/>
    <col min="258" max="258" width="94.7109375" style="74" customWidth="1"/>
    <col min="259" max="259" width="25.28515625" style="74" customWidth="1"/>
    <col min="260" max="260" width="9.85546875" style="74" bestFit="1" customWidth="1"/>
    <col min="261" max="261" width="17" style="74" bestFit="1" customWidth="1"/>
    <col min="262" max="512" width="8.85546875" style="74"/>
    <col min="513" max="513" width="11.85546875" style="74" customWidth="1"/>
    <col min="514" max="514" width="94.7109375" style="74" customWidth="1"/>
    <col min="515" max="515" width="25.28515625" style="74" customWidth="1"/>
    <col min="516" max="516" width="9.85546875" style="74" bestFit="1" customWidth="1"/>
    <col min="517" max="517" width="17" style="74" bestFit="1" customWidth="1"/>
    <col min="518" max="768" width="8.85546875" style="74"/>
    <col min="769" max="769" width="11.85546875" style="74" customWidth="1"/>
    <col min="770" max="770" width="94.7109375" style="74" customWidth="1"/>
    <col min="771" max="771" width="25.28515625" style="74" customWidth="1"/>
    <col min="772" max="772" width="9.85546875" style="74" bestFit="1" customWidth="1"/>
    <col min="773" max="773" width="17" style="74" bestFit="1" customWidth="1"/>
    <col min="774" max="1024" width="8.85546875" style="74"/>
    <col min="1025" max="1025" width="11.85546875" style="74" customWidth="1"/>
    <col min="1026" max="1026" width="94.7109375" style="74" customWidth="1"/>
    <col min="1027" max="1027" width="25.28515625" style="74" customWidth="1"/>
    <col min="1028" max="1028" width="9.85546875" style="74" bestFit="1" customWidth="1"/>
    <col min="1029" max="1029" width="17" style="74" bestFit="1" customWidth="1"/>
    <col min="1030" max="1280" width="8.85546875" style="74"/>
    <col min="1281" max="1281" width="11.85546875" style="74" customWidth="1"/>
    <col min="1282" max="1282" width="94.7109375" style="74" customWidth="1"/>
    <col min="1283" max="1283" width="25.28515625" style="74" customWidth="1"/>
    <col min="1284" max="1284" width="9.85546875" style="74" bestFit="1" customWidth="1"/>
    <col min="1285" max="1285" width="17" style="74" bestFit="1" customWidth="1"/>
    <col min="1286" max="1536" width="8.85546875" style="74"/>
    <col min="1537" max="1537" width="11.85546875" style="74" customWidth="1"/>
    <col min="1538" max="1538" width="94.7109375" style="74" customWidth="1"/>
    <col min="1539" max="1539" width="25.28515625" style="74" customWidth="1"/>
    <col min="1540" max="1540" width="9.85546875" style="74" bestFit="1" customWidth="1"/>
    <col min="1541" max="1541" width="17" style="74" bestFit="1" customWidth="1"/>
    <col min="1542" max="1792" width="8.85546875" style="74"/>
    <col min="1793" max="1793" width="11.85546875" style="74" customWidth="1"/>
    <col min="1794" max="1794" width="94.7109375" style="74" customWidth="1"/>
    <col min="1795" max="1795" width="25.28515625" style="74" customWidth="1"/>
    <col min="1796" max="1796" width="9.85546875" style="74" bestFit="1" customWidth="1"/>
    <col min="1797" max="1797" width="17" style="74" bestFit="1" customWidth="1"/>
    <col min="1798" max="2048" width="8.85546875" style="74"/>
    <col min="2049" max="2049" width="11.85546875" style="74" customWidth="1"/>
    <col min="2050" max="2050" width="94.7109375" style="74" customWidth="1"/>
    <col min="2051" max="2051" width="25.28515625" style="74" customWidth="1"/>
    <col min="2052" max="2052" width="9.85546875" style="74" bestFit="1" customWidth="1"/>
    <col min="2053" max="2053" width="17" style="74" bestFit="1" customWidth="1"/>
    <col min="2054" max="2304" width="8.85546875" style="74"/>
    <col min="2305" max="2305" width="11.85546875" style="74" customWidth="1"/>
    <col min="2306" max="2306" width="94.7109375" style="74" customWidth="1"/>
    <col min="2307" max="2307" width="25.28515625" style="74" customWidth="1"/>
    <col min="2308" max="2308" width="9.85546875" style="74" bestFit="1" customWidth="1"/>
    <col min="2309" max="2309" width="17" style="74" bestFit="1" customWidth="1"/>
    <col min="2310" max="2560" width="8.85546875" style="74"/>
    <col min="2561" max="2561" width="11.85546875" style="74" customWidth="1"/>
    <col min="2562" max="2562" width="94.7109375" style="74" customWidth="1"/>
    <col min="2563" max="2563" width="25.28515625" style="74" customWidth="1"/>
    <col min="2564" max="2564" width="9.85546875" style="74" bestFit="1" customWidth="1"/>
    <col min="2565" max="2565" width="17" style="74" bestFit="1" customWidth="1"/>
    <col min="2566" max="2816" width="8.85546875" style="74"/>
    <col min="2817" max="2817" width="11.85546875" style="74" customWidth="1"/>
    <col min="2818" max="2818" width="94.7109375" style="74" customWidth="1"/>
    <col min="2819" max="2819" width="25.28515625" style="74" customWidth="1"/>
    <col min="2820" max="2820" width="9.85546875" style="74" bestFit="1" customWidth="1"/>
    <col min="2821" max="2821" width="17" style="74" bestFit="1" customWidth="1"/>
    <col min="2822" max="3072" width="8.85546875" style="74"/>
    <col min="3073" max="3073" width="11.85546875" style="74" customWidth="1"/>
    <col min="3074" max="3074" width="94.7109375" style="74" customWidth="1"/>
    <col min="3075" max="3075" width="25.28515625" style="74" customWidth="1"/>
    <col min="3076" max="3076" width="9.85546875" style="74" bestFit="1" customWidth="1"/>
    <col min="3077" max="3077" width="17" style="74" bestFit="1" customWidth="1"/>
    <col min="3078" max="3328" width="8.85546875" style="74"/>
    <col min="3329" max="3329" width="11.85546875" style="74" customWidth="1"/>
    <col min="3330" max="3330" width="94.7109375" style="74" customWidth="1"/>
    <col min="3331" max="3331" width="25.28515625" style="74" customWidth="1"/>
    <col min="3332" max="3332" width="9.85546875" style="74" bestFit="1" customWidth="1"/>
    <col min="3333" max="3333" width="17" style="74" bestFit="1" customWidth="1"/>
    <col min="3334" max="3584" width="8.85546875" style="74"/>
    <col min="3585" max="3585" width="11.85546875" style="74" customWidth="1"/>
    <col min="3586" max="3586" width="94.7109375" style="74" customWidth="1"/>
    <col min="3587" max="3587" width="25.28515625" style="74" customWidth="1"/>
    <col min="3588" max="3588" width="9.85546875" style="74" bestFit="1" customWidth="1"/>
    <col min="3589" max="3589" width="17" style="74" bestFit="1" customWidth="1"/>
    <col min="3590" max="3840" width="8.85546875" style="74"/>
    <col min="3841" max="3841" width="11.85546875" style="74" customWidth="1"/>
    <col min="3842" max="3842" width="94.7109375" style="74" customWidth="1"/>
    <col min="3843" max="3843" width="25.28515625" style="74" customWidth="1"/>
    <col min="3844" max="3844" width="9.85546875" style="74" bestFit="1" customWidth="1"/>
    <col min="3845" max="3845" width="17" style="74" bestFit="1" customWidth="1"/>
    <col min="3846" max="4096" width="8.85546875" style="74"/>
    <col min="4097" max="4097" width="11.85546875" style="74" customWidth="1"/>
    <col min="4098" max="4098" width="94.7109375" style="74" customWidth="1"/>
    <col min="4099" max="4099" width="25.28515625" style="74" customWidth="1"/>
    <col min="4100" max="4100" width="9.85546875" style="74" bestFit="1" customWidth="1"/>
    <col min="4101" max="4101" width="17" style="74" bestFit="1" customWidth="1"/>
    <col min="4102" max="4352" width="8.85546875" style="74"/>
    <col min="4353" max="4353" width="11.85546875" style="74" customWidth="1"/>
    <col min="4354" max="4354" width="94.7109375" style="74" customWidth="1"/>
    <col min="4355" max="4355" width="25.28515625" style="74" customWidth="1"/>
    <col min="4356" max="4356" width="9.85546875" style="74" bestFit="1" customWidth="1"/>
    <col min="4357" max="4357" width="17" style="74" bestFit="1" customWidth="1"/>
    <col min="4358" max="4608" width="8.85546875" style="74"/>
    <col min="4609" max="4609" width="11.85546875" style="74" customWidth="1"/>
    <col min="4610" max="4610" width="94.7109375" style="74" customWidth="1"/>
    <col min="4611" max="4611" width="25.28515625" style="74" customWidth="1"/>
    <col min="4612" max="4612" width="9.85546875" style="74" bestFit="1" customWidth="1"/>
    <col min="4613" max="4613" width="17" style="74" bestFit="1" customWidth="1"/>
    <col min="4614" max="4864" width="8.85546875" style="74"/>
    <col min="4865" max="4865" width="11.85546875" style="74" customWidth="1"/>
    <col min="4866" max="4866" width="94.7109375" style="74" customWidth="1"/>
    <col min="4867" max="4867" width="25.28515625" style="74" customWidth="1"/>
    <col min="4868" max="4868" width="9.85546875" style="74" bestFit="1" customWidth="1"/>
    <col min="4869" max="4869" width="17" style="74" bestFit="1" customWidth="1"/>
    <col min="4870" max="5120" width="8.85546875" style="74"/>
    <col min="5121" max="5121" width="11.85546875" style="74" customWidth="1"/>
    <col min="5122" max="5122" width="94.7109375" style="74" customWidth="1"/>
    <col min="5123" max="5123" width="25.28515625" style="74" customWidth="1"/>
    <col min="5124" max="5124" width="9.85546875" style="74" bestFit="1" customWidth="1"/>
    <col min="5125" max="5125" width="17" style="74" bestFit="1" customWidth="1"/>
    <col min="5126" max="5376" width="8.85546875" style="74"/>
    <col min="5377" max="5377" width="11.85546875" style="74" customWidth="1"/>
    <col min="5378" max="5378" width="94.7109375" style="74" customWidth="1"/>
    <col min="5379" max="5379" width="25.28515625" style="74" customWidth="1"/>
    <col min="5380" max="5380" width="9.85546875" style="74" bestFit="1" customWidth="1"/>
    <col min="5381" max="5381" width="17" style="74" bestFit="1" customWidth="1"/>
    <col min="5382" max="5632" width="8.85546875" style="74"/>
    <col min="5633" max="5633" width="11.85546875" style="74" customWidth="1"/>
    <col min="5634" max="5634" width="94.7109375" style="74" customWidth="1"/>
    <col min="5635" max="5635" width="25.28515625" style="74" customWidth="1"/>
    <col min="5636" max="5636" width="9.85546875" style="74" bestFit="1" customWidth="1"/>
    <col min="5637" max="5637" width="17" style="74" bestFit="1" customWidth="1"/>
    <col min="5638" max="5888" width="8.85546875" style="74"/>
    <col min="5889" max="5889" width="11.85546875" style="74" customWidth="1"/>
    <col min="5890" max="5890" width="94.7109375" style="74" customWidth="1"/>
    <col min="5891" max="5891" width="25.28515625" style="74" customWidth="1"/>
    <col min="5892" max="5892" width="9.85546875" style="74" bestFit="1" customWidth="1"/>
    <col min="5893" max="5893" width="17" style="74" bestFit="1" customWidth="1"/>
    <col min="5894" max="6144" width="8.85546875" style="74"/>
    <col min="6145" max="6145" width="11.85546875" style="74" customWidth="1"/>
    <col min="6146" max="6146" width="94.7109375" style="74" customWidth="1"/>
    <col min="6147" max="6147" width="25.28515625" style="74" customWidth="1"/>
    <col min="6148" max="6148" width="9.85546875" style="74" bestFit="1" customWidth="1"/>
    <col min="6149" max="6149" width="17" style="74" bestFit="1" customWidth="1"/>
    <col min="6150" max="6400" width="8.85546875" style="74"/>
    <col min="6401" max="6401" width="11.85546875" style="74" customWidth="1"/>
    <col min="6402" max="6402" width="94.7109375" style="74" customWidth="1"/>
    <col min="6403" max="6403" width="25.28515625" style="74" customWidth="1"/>
    <col min="6404" max="6404" width="9.85546875" style="74" bestFit="1" customWidth="1"/>
    <col min="6405" max="6405" width="17" style="74" bestFit="1" customWidth="1"/>
    <col min="6406" max="6656" width="8.85546875" style="74"/>
    <col min="6657" max="6657" width="11.85546875" style="74" customWidth="1"/>
    <col min="6658" max="6658" width="94.7109375" style="74" customWidth="1"/>
    <col min="6659" max="6659" width="25.28515625" style="74" customWidth="1"/>
    <col min="6660" max="6660" width="9.85546875" style="74" bestFit="1" customWidth="1"/>
    <col min="6661" max="6661" width="17" style="74" bestFit="1" customWidth="1"/>
    <col min="6662" max="6912" width="8.85546875" style="74"/>
    <col min="6913" max="6913" width="11.85546875" style="74" customWidth="1"/>
    <col min="6914" max="6914" width="94.7109375" style="74" customWidth="1"/>
    <col min="6915" max="6915" width="25.28515625" style="74" customWidth="1"/>
    <col min="6916" max="6916" width="9.85546875" style="74" bestFit="1" customWidth="1"/>
    <col min="6917" max="6917" width="17" style="74" bestFit="1" customWidth="1"/>
    <col min="6918" max="7168" width="8.85546875" style="74"/>
    <col min="7169" max="7169" width="11.85546875" style="74" customWidth="1"/>
    <col min="7170" max="7170" width="94.7109375" style="74" customWidth="1"/>
    <col min="7171" max="7171" width="25.28515625" style="74" customWidth="1"/>
    <col min="7172" max="7172" width="9.85546875" style="74" bestFit="1" customWidth="1"/>
    <col min="7173" max="7173" width="17" style="74" bestFit="1" customWidth="1"/>
    <col min="7174" max="7424" width="8.85546875" style="74"/>
    <col min="7425" max="7425" width="11.85546875" style="74" customWidth="1"/>
    <col min="7426" max="7426" width="94.7109375" style="74" customWidth="1"/>
    <col min="7427" max="7427" width="25.28515625" style="74" customWidth="1"/>
    <col min="7428" max="7428" width="9.85546875" style="74" bestFit="1" customWidth="1"/>
    <col min="7429" max="7429" width="17" style="74" bestFit="1" customWidth="1"/>
    <col min="7430" max="7680" width="8.85546875" style="74"/>
    <col min="7681" max="7681" width="11.85546875" style="74" customWidth="1"/>
    <col min="7682" max="7682" width="94.7109375" style="74" customWidth="1"/>
    <col min="7683" max="7683" width="25.28515625" style="74" customWidth="1"/>
    <col min="7684" max="7684" width="9.85546875" style="74" bestFit="1" customWidth="1"/>
    <col min="7685" max="7685" width="17" style="74" bestFit="1" customWidth="1"/>
    <col min="7686" max="7936" width="8.85546875" style="74"/>
    <col min="7937" max="7937" width="11.85546875" style="74" customWidth="1"/>
    <col min="7938" max="7938" width="94.7109375" style="74" customWidth="1"/>
    <col min="7939" max="7939" width="25.28515625" style="74" customWidth="1"/>
    <col min="7940" max="7940" width="9.85546875" style="74" bestFit="1" customWidth="1"/>
    <col min="7941" max="7941" width="17" style="74" bestFit="1" customWidth="1"/>
    <col min="7942" max="8192" width="8.85546875" style="74"/>
    <col min="8193" max="8193" width="11.85546875" style="74" customWidth="1"/>
    <col min="8194" max="8194" width="94.7109375" style="74" customWidth="1"/>
    <col min="8195" max="8195" width="25.28515625" style="74" customWidth="1"/>
    <col min="8196" max="8196" width="9.85546875" style="74" bestFit="1" customWidth="1"/>
    <col min="8197" max="8197" width="17" style="74" bestFit="1" customWidth="1"/>
    <col min="8198" max="8448" width="8.85546875" style="74"/>
    <col min="8449" max="8449" width="11.85546875" style="74" customWidth="1"/>
    <col min="8450" max="8450" width="94.7109375" style="74" customWidth="1"/>
    <col min="8451" max="8451" width="25.28515625" style="74" customWidth="1"/>
    <col min="8452" max="8452" width="9.85546875" style="74" bestFit="1" customWidth="1"/>
    <col min="8453" max="8453" width="17" style="74" bestFit="1" customWidth="1"/>
    <col min="8454" max="8704" width="8.85546875" style="74"/>
    <col min="8705" max="8705" width="11.85546875" style="74" customWidth="1"/>
    <col min="8706" max="8706" width="94.7109375" style="74" customWidth="1"/>
    <col min="8707" max="8707" width="25.28515625" style="74" customWidth="1"/>
    <col min="8708" max="8708" width="9.85546875" style="74" bestFit="1" customWidth="1"/>
    <col min="8709" max="8709" width="17" style="74" bestFit="1" customWidth="1"/>
    <col min="8710" max="8960" width="8.85546875" style="74"/>
    <col min="8961" max="8961" width="11.85546875" style="74" customWidth="1"/>
    <col min="8962" max="8962" width="94.7109375" style="74" customWidth="1"/>
    <col min="8963" max="8963" width="25.28515625" style="74" customWidth="1"/>
    <col min="8964" max="8964" width="9.85546875" style="74" bestFit="1" customWidth="1"/>
    <col min="8965" max="8965" width="17" style="74" bestFit="1" customWidth="1"/>
    <col min="8966" max="9216" width="8.85546875" style="74"/>
    <col min="9217" max="9217" width="11.85546875" style="74" customWidth="1"/>
    <col min="9218" max="9218" width="94.7109375" style="74" customWidth="1"/>
    <col min="9219" max="9219" width="25.28515625" style="74" customWidth="1"/>
    <col min="9220" max="9220" width="9.85546875" style="74" bestFit="1" customWidth="1"/>
    <col min="9221" max="9221" width="17" style="74" bestFit="1" customWidth="1"/>
    <col min="9222" max="9472" width="8.85546875" style="74"/>
    <col min="9473" max="9473" width="11.85546875" style="74" customWidth="1"/>
    <col min="9474" max="9474" width="94.7109375" style="74" customWidth="1"/>
    <col min="9475" max="9475" width="25.28515625" style="74" customWidth="1"/>
    <col min="9476" max="9476" width="9.85546875" style="74" bestFit="1" customWidth="1"/>
    <col min="9477" max="9477" width="17" style="74" bestFit="1" customWidth="1"/>
    <col min="9478" max="9728" width="8.85546875" style="74"/>
    <col min="9729" max="9729" width="11.85546875" style="74" customWidth="1"/>
    <col min="9730" max="9730" width="94.7109375" style="74" customWidth="1"/>
    <col min="9731" max="9731" width="25.28515625" style="74" customWidth="1"/>
    <col min="9732" max="9732" width="9.85546875" style="74" bestFit="1" customWidth="1"/>
    <col min="9733" max="9733" width="17" style="74" bestFit="1" customWidth="1"/>
    <col min="9734" max="9984" width="8.85546875" style="74"/>
    <col min="9985" max="9985" width="11.85546875" style="74" customWidth="1"/>
    <col min="9986" max="9986" width="94.7109375" style="74" customWidth="1"/>
    <col min="9987" max="9987" width="25.28515625" style="74" customWidth="1"/>
    <col min="9988" max="9988" width="9.85546875" style="74" bestFit="1" customWidth="1"/>
    <col min="9989" max="9989" width="17" style="74" bestFit="1" customWidth="1"/>
    <col min="9990" max="10240" width="8.85546875" style="74"/>
    <col min="10241" max="10241" width="11.85546875" style="74" customWidth="1"/>
    <col min="10242" max="10242" width="94.7109375" style="74" customWidth="1"/>
    <col min="10243" max="10243" width="25.28515625" style="74" customWidth="1"/>
    <col min="10244" max="10244" width="9.85546875" style="74" bestFit="1" customWidth="1"/>
    <col min="10245" max="10245" width="17" style="74" bestFit="1" customWidth="1"/>
    <col min="10246" max="10496" width="8.85546875" style="74"/>
    <col min="10497" max="10497" width="11.85546875" style="74" customWidth="1"/>
    <col min="10498" max="10498" width="94.7109375" style="74" customWidth="1"/>
    <col min="10499" max="10499" width="25.28515625" style="74" customWidth="1"/>
    <col min="10500" max="10500" width="9.85546875" style="74" bestFit="1" customWidth="1"/>
    <col min="10501" max="10501" width="17" style="74" bestFit="1" customWidth="1"/>
    <col min="10502" max="10752" width="8.85546875" style="74"/>
    <col min="10753" max="10753" width="11.85546875" style="74" customWidth="1"/>
    <col min="10754" max="10754" width="94.7109375" style="74" customWidth="1"/>
    <col min="10755" max="10755" width="25.28515625" style="74" customWidth="1"/>
    <col min="10756" max="10756" width="9.85546875" style="74" bestFit="1" customWidth="1"/>
    <col min="10757" max="10757" width="17" style="74" bestFit="1" customWidth="1"/>
    <col min="10758" max="11008" width="8.85546875" style="74"/>
    <col min="11009" max="11009" width="11.85546875" style="74" customWidth="1"/>
    <col min="11010" max="11010" width="94.7109375" style="74" customWidth="1"/>
    <col min="11011" max="11011" width="25.28515625" style="74" customWidth="1"/>
    <col min="11012" max="11012" width="9.85546875" style="74" bestFit="1" customWidth="1"/>
    <col min="11013" max="11013" width="17" style="74" bestFit="1" customWidth="1"/>
    <col min="11014" max="11264" width="8.85546875" style="74"/>
    <col min="11265" max="11265" width="11.85546875" style="74" customWidth="1"/>
    <col min="11266" max="11266" width="94.7109375" style="74" customWidth="1"/>
    <col min="11267" max="11267" width="25.28515625" style="74" customWidth="1"/>
    <col min="11268" max="11268" width="9.85546875" style="74" bestFit="1" customWidth="1"/>
    <col min="11269" max="11269" width="17" style="74" bestFit="1" customWidth="1"/>
    <col min="11270" max="11520" width="8.85546875" style="74"/>
    <col min="11521" max="11521" width="11.85546875" style="74" customWidth="1"/>
    <col min="11522" max="11522" width="94.7109375" style="74" customWidth="1"/>
    <col min="11523" max="11523" width="25.28515625" style="74" customWidth="1"/>
    <col min="11524" max="11524" width="9.85546875" style="74" bestFit="1" customWidth="1"/>
    <col min="11525" max="11525" width="17" style="74" bestFit="1" customWidth="1"/>
    <col min="11526" max="11776" width="8.85546875" style="74"/>
    <col min="11777" max="11777" width="11.85546875" style="74" customWidth="1"/>
    <col min="11778" max="11778" width="94.7109375" style="74" customWidth="1"/>
    <col min="11779" max="11779" width="25.28515625" style="74" customWidth="1"/>
    <col min="11780" max="11780" width="9.85546875" style="74" bestFit="1" customWidth="1"/>
    <col min="11781" max="11781" width="17" style="74" bestFit="1" customWidth="1"/>
    <col min="11782" max="12032" width="8.85546875" style="74"/>
    <col min="12033" max="12033" width="11.85546875" style="74" customWidth="1"/>
    <col min="12034" max="12034" width="94.7109375" style="74" customWidth="1"/>
    <col min="12035" max="12035" width="25.28515625" style="74" customWidth="1"/>
    <col min="12036" max="12036" width="9.85546875" style="74" bestFit="1" customWidth="1"/>
    <col min="12037" max="12037" width="17" style="74" bestFit="1" customWidth="1"/>
    <col min="12038" max="12288" width="8.85546875" style="74"/>
    <col min="12289" max="12289" width="11.85546875" style="74" customWidth="1"/>
    <col min="12290" max="12290" width="94.7109375" style="74" customWidth="1"/>
    <col min="12291" max="12291" width="25.28515625" style="74" customWidth="1"/>
    <col min="12292" max="12292" width="9.85546875" style="74" bestFit="1" customWidth="1"/>
    <col min="12293" max="12293" width="17" style="74" bestFit="1" customWidth="1"/>
    <col min="12294" max="12544" width="8.85546875" style="74"/>
    <col min="12545" max="12545" width="11.85546875" style="74" customWidth="1"/>
    <col min="12546" max="12546" width="94.7109375" style="74" customWidth="1"/>
    <col min="12547" max="12547" width="25.28515625" style="74" customWidth="1"/>
    <col min="12548" max="12548" width="9.85546875" style="74" bestFit="1" customWidth="1"/>
    <col min="12549" max="12549" width="17" style="74" bestFit="1" customWidth="1"/>
    <col min="12550" max="12800" width="8.85546875" style="74"/>
    <col min="12801" max="12801" width="11.85546875" style="74" customWidth="1"/>
    <col min="12802" max="12802" width="94.7109375" style="74" customWidth="1"/>
    <col min="12803" max="12803" width="25.28515625" style="74" customWidth="1"/>
    <col min="12804" max="12804" width="9.85546875" style="74" bestFit="1" customWidth="1"/>
    <col min="12805" max="12805" width="17" style="74" bestFit="1" customWidth="1"/>
    <col min="12806" max="13056" width="8.85546875" style="74"/>
    <col min="13057" max="13057" width="11.85546875" style="74" customWidth="1"/>
    <col min="13058" max="13058" width="94.7109375" style="74" customWidth="1"/>
    <col min="13059" max="13059" width="25.28515625" style="74" customWidth="1"/>
    <col min="13060" max="13060" width="9.85546875" style="74" bestFit="1" customWidth="1"/>
    <col min="13061" max="13061" width="17" style="74" bestFit="1" customWidth="1"/>
    <col min="13062" max="13312" width="8.85546875" style="74"/>
    <col min="13313" max="13313" width="11.85546875" style="74" customWidth="1"/>
    <col min="13314" max="13314" width="94.7109375" style="74" customWidth="1"/>
    <col min="13315" max="13315" width="25.28515625" style="74" customWidth="1"/>
    <col min="13316" max="13316" width="9.85546875" style="74" bestFit="1" customWidth="1"/>
    <col min="13317" max="13317" width="17" style="74" bestFit="1" customWidth="1"/>
    <col min="13318" max="13568" width="8.85546875" style="74"/>
    <col min="13569" max="13569" width="11.85546875" style="74" customWidth="1"/>
    <col min="13570" max="13570" width="94.7109375" style="74" customWidth="1"/>
    <col min="13571" max="13571" width="25.28515625" style="74" customWidth="1"/>
    <col min="13572" max="13572" width="9.85546875" style="74" bestFit="1" customWidth="1"/>
    <col min="13573" max="13573" width="17" style="74" bestFit="1" customWidth="1"/>
    <col min="13574" max="13824" width="8.85546875" style="74"/>
    <col min="13825" max="13825" width="11.85546875" style="74" customWidth="1"/>
    <col min="13826" max="13826" width="94.7109375" style="74" customWidth="1"/>
    <col min="13827" max="13827" width="25.28515625" style="74" customWidth="1"/>
    <col min="13828" max="13828" width="9.85546875" style="74" bestFit="1" customWidth="1"/>
    <col min="13829" max="13829" width="17" style="74" bestFit="1" customWidth="1"/>
    <col min="13830" max="14080" width="8.85546875" style="74"/>
    <col min="14081" max="14081" width="11.85546875" style="74" customWidth="1"/>
    <col min="14082" max="14082" width="94.7109375" style="74" customWidth="1"/>
    <col min="14083" max="14083" width="25.28515625" style="74" customWidth="1"/>
    <col min="14084" max="14084" width="9.85546875" style="74" bestFit="1" customWidth="1"/>
    <col min="14085" max="14085" width="17" style="74" bestFit="1" customWidth="1"/>
    <col min="14086" max="14336" width="8.85546875" style="74"/>
    <col min="14337" max="14337" width="11.85546875" style="74" customWidth="1"/>
    <col min="14338" max="14338" width="94.7109375" style="74" customWidth="1"/>
    <col min="14339" max="14339" width="25.28515625" style="74" customWidth="1"/>
    <col min="14340" max="14340" width="9.85546875" style="74" bestFit="1" customWidth="1"/>
    <col min="14341" max="14341" width="17" style="74" bestFit="1" customWidth="1"/>
    <col min="14342" max="14592" width="8.85546875" style="74"/>
    <col min="14593" max="14593" width="11.85546875" style="74" customWidth="1"/>
    <col min="14594" max="14594" width="94.7109375" style="74" customWidth="1"/>
    <col min="14595" max="14595" width="25.28515625" style="74" customWidth="1"/>
    <col min="14596" max="14596" width="9.85546875" style="74" bestFit="1" customWidth="1"/>
    <col min="14597" max="14597" width="17" style="74" bestFit="1" customWidth="1"/>
    <col min="14598" max="14848" width="8.85546875" style="74"/>
    <col min="14849" max="14849" width="11.85546875" style="74" customWidth="1"/>
    <col min="14850" max="14850" width="94.7109375" style="74" customWidth="1"/>
    <col min="14851" max="14851" width="25.28515625" style="74" customWidth="1"/>
    <col min="14852" max="14852" width="9.85546875" style="74" bestFit="1" customWidth="1"/>
    <col min="14853" max="14853" width="17" style="74" bestFit="1" customWidth="1"/>
    <col min="14854" max="15104" width="8.85546875" style="74"/>
    <col min="15105" max="15105" width="11.85546875" style="74" customWidth="1"/>
    <col min="15106" max="15106" width="94.7109375" style="74" customWidth="1"/>
    <col min="15107" max="15107" width="25.28515625" style="74" customWidth="1"/>
    <col min="15108" max="15108" width="9.85546875" style="74" bestFit="1" customWidth="1"/>
    <col min="15109" max="15109" width="17" style="74" bestFit="1" customWidth="1"/>
    <col min="15110" max="15360" width="8.85546875" style="74"/>
    <col min="15361" max="15361" width="11.85546875" style="74" customWidth="1"/>
    <col min="15362" max="15362" width="94.7109375" style="74" customWidth="1"/>
    <col min="15363" max="15363" width="25.28515625" style="74" customWidth="1"/>
    <col min="15364" max="15364" width="9.85546875" style="74" bestFit="1" customWidth="1"/>
    <col min="15365" max="15365" width="17" style="74" bestFit="1" customWidth="1"/>
    <col min="15366" max="15616" width="8.85546875" style="74"/>
    <col min="15617" max="15617" width="11.85546875" style="74" customWidth="1"/>
    <col min="15618" max="15618" width="94.7109375" style="74" customWidth="1"/>
    <col min="15619" max="15619" width="25.28515625" style="74" customWidth="1"/>
    <col min="15620" max="15620" width="9.85546875" style="74" bestFit="1" customWidth="1"/>
    <col min="15621" max="15621" width="17" style="74" bestFit="1" customWidth="1"/>
    <col min="15622" max="15872" width="8.85546875" style="74"/>
    <col min="15873" max="15873" width="11.85546875" style="74" customWidth="1"/>
    <col min="15874" max="15874" width="94.7109375" style="74" customWidth="1"/>
    <col min="15875" max="15875" width="25.28515625" style="74" customWidth="1"/>
    <col min="15876" max="15876" width="9.85546875" style="74" bestFit="1" customWidth="1"/>
    <col min="15877" max="15877" width="17" style="74" bestFit="1" customWidth="1"/>
    <col min="15878" max="16128" width="8.85546875" style="74"/>
    <col min="16129" max="16129" width="11.85546875" style="74" customWidth="1"/>
    <col min="16130" max="16130" width="94.7109375" style="74" customWidth="1"/>
    <col min="16131" max="16131" width="25.28515625" style="74" customWidth="1"/>
    <col min="16132" max="16132" width="9.85546875" style="74" bestFit="1" customWidth="1"/>
    <col min="16133" max="16133" width="17" style="74" bestFit="1" customWidth="1"/>
    <col min="16134" max="16384" width="8.85546875" style="74"/>
  </cols>
  <sheetData>
    <row r="1" spans="1:61" s="65" customFormat="1" ht="15" x14ac:dyDescent="0.2">
      <c r="A1" s="153"/>
      <c r="B1" s="154"/>
      <c r="C1" s="155"/>
      <c r="D1" s="76"/>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row>
    <row r="2" spans="1:61" s="65" customFormat="1" ht="23.25" x14ac:dyDescent="0.2">
      <c r="A2" s="156" t="s">
        <v>48</v>
      </c>
      <c r="B2" s="157"/>
      <c r="C2" s="158"/>
      <c r="D2" s="76"/>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row>
    <row r="3" spans="1:61" s="65" customFormat="1" ht="23.25" x14ac:dyDescent="0.2">
      <c r="A3" s="156" t="s">
        <v>26</v>
      </c>
      <c r="B3" s="157"/>
      <c r="C3" s="158"/>
      <c r="D3" s="76"/>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row>
    <row r="4" spans="1:61" s="65" customFormat="1" ht="49.15" customHeight="1" x14ac:dyDescent="0.2">
      <c r="A4" s="156" t="s">
        <v>49</v>
      </c>
      <c r="B4" s="157"/>
      <c r="C4" s="158"/>
      <c r="D4" s="76"/>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row>
    <row r="5" spans="1:61" s="66" customFormat="1" ht="16.5" thickBot="1" x14ac:dyDescent="0.25">
      <c r="A5" s="159"/>
      <c r="B5" s="160"/>
      <c r="C5" s="161"/>
      <c r="D5" s="78"/>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row>
    <row r="6" spans="1:61" s="68" customFormat="1" ht="15" x14ac:dyDescent="0.2">
      <c r="A6" s="67">
        <v>1</v>
      </c>
      <c r="B6" s="146" t="s">
        <v>73</v>
      </c>
      <c r="C6" s="147"/>
      <c r="D6" s="80"/>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row>
    <row r="7" spans="1:61" s="68" customFormat="1" ht="15.75" x14ac:dyDescent="0.2">
      <c r="A7" s="69" t="s">
        <v>27</v>
      </c>
      <c r="B7" s="75" t="s">
        <v>36</v>
      </c>
      <c r="C7" s="70">
        <f>ICEA!G13</f>
        <v>11236.526875</v>
      </c>
      <c r="D7" s="80"/>
      <c r="E7" s="82"/>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row>
    <row r="8" spans="1:61" s="68" customFormat="1" ht="15" x14ac:dyDescent="0.2">
      <c r="A8" s="71">
        <v>2</v>
      </c>
      <c r="B8" s="146" t="s">
        <v>28</v>
      </c>
      <c r="C8" s="147"/>
      <c r="D8" s="80"/>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row>
    <row r="9" spans="1:61" s="68" customFormat="1" ht="15.75" x14ac:dyDescent="0.2">
      <c r="A9" s="72" t="s">
        <v>29</v>
      </c>
      <c r="B9" s="96" t="s">
        <v>30</v>
      </c>
      <c r="C9" s="97">
        <f>ICHS!G15</f>
        <v>77042.853124999994</v>
      </c>
      <c r="D9" s="80"/>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row>
    <row r="10" spans="1:61" s="68" customFormat="1" ht="15.75" x14ac:dyDescent="0.2">
      <c r="A10" s="72" t="s">
        <v>31</v>
      </c>
      <c r="B10" s="75" t="s">
        <v>32</v>
      </c>
      <c r="C10" s="70">
        <f>ICSA!G13</f>
        <v>33466.281375000006</v>
      </c>
      <c r="D10" s="80"/>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row>
    <row r="11" spans="1:61" s="68" customFormat="1" ht="15" x14ac:dyDescent="0.2">
      <c r="A11" s="67">
        <v>3</v>
      </c>
      <c r="B11" s="146" t="s">
        <v>74</v>
      </c>
      <c r="C11" s="147"/>
      <c r="D11" s="80"/>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row>
    <row r="12" spans="1:61" s="68" customFormat="1" ht="15" x14ac:dyDescent="0.2">
      <c r="A12" s="67" t="s">
        <v>33</v>
      </c>
      <c r="B12" s="146" t="s">
        <v>75</v>
      </c>
      <c r="C12" s="147"/>
      <c r="D12" s="80"/>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row>
    <row r="13" spans="1:61" s="68" customFormat="1" ht="15.75" x14ac:dyDescent="0.2">
      <c r="A13" s="72" t="s">
        <v>56</v>
      </c>
      <c r="B13" s="75" t="s">
        <v>62</v>
      </c>
      <c r="C13" s="70">
        <f>'RU-FILA EXTERNA-CENTRO VIVENCIA'!G13</f>
        <v>23245.936874999999</v>
      </c>
      <c r="D13" s="80"/>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row>
    <row r="14" spans="1:61" s="68" customFormat="1" ht="15.75" x14ac:dyDescent="0.2">
      <c r="A14" s="72" t="s">
        <v>101</v>
      </c>
      <c r="B14" s="75" t="s">
        <v>102</v>
      </c>
      <c r="C14" s="70">
        <f>ICEB!G12</f>
        <v>86361.580624999988</v>
      </c>
      <c r="D14" s="80"/>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row>
    <row r="15" spans="1:61" s="68" customFormat="1" ht="15" x14ac:dyDescent="0.2">
      <c r="A15" s="67" t="s">
        <v>34</v>
      </c>
      <c r="B15" s="146" t="s">
        <v>76</v>
      </c>
      <c r="C15" s="147"/>
      <c r="D15" s="80"/>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row>
    <row r="16" spans="1:61" s="68" customFormat="1" ht="16.5" thickBot="1" x14ac:dyDescent="0.25">
      <c r="A16" s="72" t="s">
        <v>63</v>
      </c>
      <c r="B16" s="75" t="s">
        <v>52</v>
      </c>
      <c r="C16" s="70">
        <f>'MUSEU PHARMACIA-LAPAC'!G13</f>
        <v>30217.863125000003</v>
      </c>
      <c r="D16" s="80"/>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row>
    <row r="17" spans="1:61" s="73" customFormat="1" ht="18.75" thickBot="1" x14ac:dyDescent="0.25">
      <c r="A17" s="148" t="s">
        <v>35</v>
      </c>
      <c r="B17" s="149"/>
      <c r="C17" s="98">
        <f>SUM(C6:C16)</f>
        <v>261571.04199999999</v>
      </c>
      <c r="D17" s="80"/>
      <c r="E17" s="83"/>
      <c r="F17" s="84"/>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row>
    <row r="18" spans="1:61" ht="18.75" thickBot="1" x14ac:dyDescent="0.25">
      <c r="A18" s="150"/>
      <c r="B18" s="151"/>
      <c r="C18" s="152"/>
    </row>
    <row r="19" spans="1:61" s="86" customFormat="1" x14ac:dyDescent="0.2">
      <c r="A19" s="87"/>
      <c r="B19" s="88"/>
      <c r="C19" s="89"/>
    </row>
    <row r="20" spans="1:61" s="86" customFormat="1" x14ac:dyDescent="0.2"/>
    <row r="21" spans="1:61" s="86" customFormat="1" x14ac:dyDescent="0.2"/>
    <row r="22" spans="1:61" s="86" customFormat="1" x14ac:dyDescent="0.2"/>
    <row r="23" spans="1:61" s="86" customFormat="1" x14ac:dyDescent="0.2"/>
    <row r="24" spans="1:61" s="86" customFormat="1" x14ac:dyDescent="0.2"/>
    <row r="25" spans="1:61" s="86" customFormat="1" x14ac:dyDescent="0.2"/>
    <row r="26" spans="1:61" s="86" customFormat="1" x14ac:dyDescent="0.2"/>
    <row r="27" spans="1:61" s="86" customFormat="1" x14ac:dyDescent="0.2"/>
    <row r="28" spans="1:61" s="86" customFormat="1" x14ac:dyDescent="0.2"/>
    <row r="29" spans="1:61" s="86" customFormat="1" x14ac:dyDescent="0.2"/>
    <row r="30" spans="1:61" s="86" customFormat="1" x14ac:dyDescent="0.2"/>
    <row r="31" spans="1:61" s="86" customFormat="1" x14ac:dyDescent="0.2"/>
    <row r="32" spans="1:61" s="86" customFormat="1" x14ac:dyDescent="0.2"/>
    <row r="33" s="86" customFormat="1" x14ac:dyDescent="0.2"/>
    <row r="34" s="86" customFormat="1" x14ac:dyDescent="0.2"/>
    <row r="35" s="86" customFormat="1" x14ac:dyDescent="0.2"/>
    <row r="36" s="86" customFormat="1" x14ac:dyDescent="0.2"/>
    <row r="37" s="86" customFormat="1" x14ac:dyDescent="0.2"/>
    <row r="38" s="86" customFormat="1" x14ac:dyDescent="0.2"/>
    <row r="39" s="86" customFormat="1" x14ac:dyDescent="0.2"/>
    <row r="40" s="86" customFormat="1" x14ac:dyDescent="0.2"/>
  </sheetData>
  <mergeCells count="12">
    <mergeCell ref="B8:C8"/>
    <mergeCell ref="B12:C12"/>
    <mergeCell ref="A17:B17"/>
    <mergeCell ref="A18:C18"/>
    <mergeCell ref="A1:C1"/>
    <mergeCell ref="A2:C2"/>
    <mergeCell ref="A3:C3"/>
    <mergeCell ref="A4:C4"/>
    <mergeCell ref="A5:C5"/>
    <mergeCell ref="B6:C6"/>
    <mergeCell ref="B11:C11"/>
    <mergeCell ref="B15:C15"/>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showGridLines="0" topLeftCell="A2" zoomScale="115" zoomScaleNormal="115" workbookViewId="0">
      <pane ySplit="4" topLeftCell="A6" activePane="bottomLeft" state="frozen"/>
      <selection activeCell="A2" sqref="A2"/>
      <selection pane="bottomLeft" activeCell="R7" sqref="R7"/>
    </sheetView>
  </sheetViews>
  <sheetFormatPr defaultColWidth="11.42578125" defaultRowHeight="12.75" x14ac:dyDescent="0.2"/>
  <cols>
    <col min="1" max="1" width="5.28515625" customWidth="1"/>
    <col min="2" max="2" width="7.140625" customWidth="1"/>
    <col min="3" max="3" width="64.42578125" customWidth="1"/>
    <col min="4" max="4" width="12.85546875" style="12" customWidth="1"/>
    <col min="5" max="5" width="8" style="12" customWidth="1"/>
    <col min="6" max="6" width="13.7109375" bestFit="1" customWidth="1"/>
    <col min="7" max="7" width="15.5703125"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44"/>
      <c r="B1" s="45"/>
      <c r="C1" s="163" t="s">
        <v>13</v>
      </c>
      <c r="D1" s="163"/>
      <c r="E1" s="163"/>
      <c r="F1" s="163"/>
      <c r="G1" s="164"/>
      <c r="H1" s="20"/>
    </row>
    <row r="2" spans="1:13" s="2" customFormat="1" ht="15.75" customHeight="1" x14ac:dyDescent="0.2">
      <c r="A2" s="170"/>
      <c r="B2" s="171"/>
      <c r="C2" s="177" t="s">
        <v>14</v>
      </c>
      <c r="D2" s="177"/>
      <c r="E2" s="177"/>
      <c r="F2" s="177"/>
      <c r="G2" s="178"/>
    </row>
    <row r="3" spans="1:13" s="3" customFormat="1" ht="66.75" customHeight="1" x14ac:dyDescent="0.2">
      <c r="A3" s="172"/>
      <c r="B3" s="173"/>
      <c r="C3" s="179" t="s">
        <v>50</v>
      </c>
      <c r="D3" s="179"/>
      <c r="E3" s="179"/>
      <c r="F3" s="179"/>
      <c r="G3" s="180"/>
    </row>
    <row r="4" spans="1:13" s="2" customFormat="1" ht="14.25" x14ac:dyDescent="0.2">
      <c r="A4" s="4">
        <v>1</v>
      </c>
      <c r="B4" s="4">
        <v>2</v>
      </c>
      <c r="C4" s="18">
        <v>3</v>
      </c>
      <c r="D4" s="24">
        <v>4</v>
      </c>
      <c r="E4" s="27">
        <v>5</v>
      </c>
      <c r="F4" s="17">
        <v>6</v>
      </c>
      <c r="G4" s="5">
        <v>7</v>
      </c>
      <c r="H4" s="5">
        <v>8</v>
      </c>
      <c r="I4" s="5">
        <v>9</v>
      </c>
      <c r="J4" s="5">
        <v>10</v>
      </c>
      <c r="K4" s="5">
        <v>11</v>
      </c>
      <c r="L4" s="5">
        <v>12</v>
      </c>
      <c r="M4" s="5">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21" t="s">
        <v>5</v>
      </c>
      <c r="D6" s="26"/>
      <c r="E6" s="29"/>
      <c r="F6" s="22"/>
      <c r="G6" s="23"/>
      <c r="H6" s="23"/>
      <c r="I6" s="23"/>
      <c r="J6" s="23"/>
      <c r="K6" s="23"/>
      <c r="L6" s="23"/>
      <c r="M6" s="23"/>
    </row>
    <row r="7" spans="1:13" s="2" customFormat="1" ht="178.9" customHeight="1" x14ac:dyDescent="0.2">
      <c r="A7" s="33"/>
      <c r="B7" s="34"/>
      <c r="C7" s="46" t="s">
        <v>37</v>
      </c>
      <c r="D7" s="38">
        <v>1869.25</v>
      </c>
      <c r="E7" s="35" t="s">
        <v>7</v>
      </c>
      <c r="F7" s="36">
        <v>0.75</v>
      </c>
      <c r="G7" s="39">
        <f>D7*F7</f>
        <v>1401.9375</v>
      </c>
      <c r="H7" s="37">
        <v>0</v>
      </c>
      <c r="I7" s="37">
        <v>0</v>
      </c>
      <c r="J7" s="37">
        <v>0</v>
      </c>
      <c r="K7" s="37">
        <v>0</v>
      </c>
      <c r="L7" s="37">
        <v>0</v>
      </c>
      <c r="M7" s="37">
        <v>0</v>
      </c>
    </row>
    <row r="8" spans="1:13" s="2" customFormat="1" ht="225" customHeight="1" x14ac:dyDescent="0.2">
      <c r="A8" s="33"/>
      <c r="B8" s="34"/>
      <c r="C8" s="47" t="s">
        <v>22</v>
      </c>
      <c r="D8" s="38">
        <v>697.93</v>
      </c>
      <c r="E8" s="35" t="s">
        <v>7</v>
      </c>
      <c r="F8" s="36">
        <v>1.8</v>
      </c>
      <c r="G8" s="31">
        <f>D8*F8</f>
        <v>1256.2739999999999</v>
      </c>
      <c r="H8" s="31">
        <v>0</v>
      </c>
      <c r="I8" s="32">
        <v>0</v>
      </c>
      <c r="J8" s="31">
        <v>0</v>
      </c>
      <c r="K8" s="32">
        <v>0</v>
      </c>
      <c r="L8" s="31">
        <v>0</v>
      </c>
      <c r="M8" s="32">
        <v>0</v>
      </c>
    </row>
    <row r="9" spans="1:13" s="2" customFormat="1" ht="297" customHeight="1" x14ac:dyDescent="0.2">
      <c r="A9" s="33"/>
      <c r="B9" s="34"/>
      <c r="C9" s="47" t="s">
        <v>38</v>
      </c>
      <c r="D9" s="38">
        <v>1588.86</v>
      </c>
      <c r="E9" s="35" t="s">
        <v>7</v>
      </c>
      <c r="F9" s="36">
        <v>2</v>
      </c>
      <c r="G9" s="31">
        <f>D9*F9</f>
        <v>3177.72</v>
      </c>
      <c r="H9" s="31">
        <v>0</v>
      </c>
      <c r="I9" s="31">
        <v>0</v>
      </c>
      <c r="J9" s="32">
        <v>0</v>
      </c>
      <c r="K9" s="31">
        <v>0</v>
      </c>
      <c r="L9" s="32">
        <v>0</v>
      </c>
      <c r="M9" s="32">
        <v>0</v>
      </c>
    </row>
    <row r="10" spans="1:13" s="2" customFormat="1" ht="235.9" customHeight="1" x14ac:dyDescent="0.2">
      <c r="A10" s="33"/>
      <c r="B10" s="34"/>
      <c r="C10" s="47" t="s">
        <v>39</v>
      </c>
      <c r="D10" s="38">
        <v>1</v>
      </c>
      <c r="E10" s="49" t="s">
        <v>23</v>
      </c>
      <c r="F10" s="36">
        <v>770</v>
      </c>
      <c r="G10" s="31">
        <f>D10*F10</f>
        <v>770</v>
      </c>
      <c r="H10" s="31">
        <v>0</v>
      </c>
      <c r="I10" s="31">
        <v>0</v>
      </c>
      <c r="J10" s="32">
        <v>0</v>
      </c>
      <c r="K10" s="31">
        <v>0</v>
      </c>
      <c r="L10" s="32">
        <v>0</v>
      </c>
      <c r="M10" s="32">
        <v>0</v>
      </c>
    </row>
    <row r="11" spans="1:13" s="2" customFormat="1" ht="235.15" customHeight="1" thickBot="1" x14ac:dyDescent="0.25">
      <c r="A11" s="33"/>
      <c r="B11" s="34"/>
      <c r="C11" s="47" t="s">
        <v>40</v>
      </c>
      <c r="D11" s="38">
        <v>1588.86</v>
      </c>
      <c r="E11" s="35" t="s">
        <v>7</v>
      </c>
      <c r="F11" s="36">
        <v>1.5</v>
      </c>
      <c r="G11" s="31">
        <f>D11*F11</f>
        <v>2383.29</v>
      </c>
      <c r="H11" s="31">
        <v>0</v>
      </c>
      <c r="I11" s="31">
        <v>0</v>
      </c>
      <c r="J11" s="32">
        <v>0</v>
      </c>
      <c r="K11" s="31">
        <v>0</v>
      </c>
      <c r="L11" s="32">
        <v>0</v>
      </c>
      <c r="M11" s="32">
        <v>0</v>
      </c>
    </row>
    <row r="12" spans="1:13" s="2" customFormat="1" ht="20.25" customHeight="1" thickBot="1" x14ac:dyDescent="0.3">
      <c r="A12" s="13"/>
      <c r="B12" s="14"/>
      <c r="C12" s="41"/>
      <c r="D12" s="167" t="s">
        <v>17</v>
      </c>
      <c r="E12" s="168"/>
      <c r="F12" s="169"/>
      <c r="G12" s="43">
        <f>SUM(G7:G11)</f>
        <v>8989.2214999999997</v>
      </c>
      <c r="H12" s="15">
        <f>SUM(H8:H11)</f>
        <v>0</v>
      </c>
      <c r="I12" s="15">
        <f>SUM(I8:I11)</f>
        <v>0</v>
      </c>
      <c r="J12" s="15"/>
      <c r="K12" s="15">
        <f>SUM(K8:K11)</f>
        <v>0</v>
      </c>
      <c r="L12" s="15"/>
      <c r="M12" s="15"/>
    </row>
    <row r="13" spans="1:13" s="1" customFormat="1" ht="16.5" thickBot="1" x14ac:dyDescent="0.3">
      <c r="A13" s="165"/>
      <c r="B13" s="166"/>
      <c r="C13" s="42"/>
      <c r="D13" s="167" t="s">
        <v>16</v>
      </c>
      <c r="E13" s="168"/>
      <c r="F13" s="169"/>
      <c r="G13" s="40">
        <f>G12*1.25</f>
        <v>11236.526875</v>
      </c>
      <c r="H13" s="165"/>
      <c r="I13" s="166"/>
      <c r="J13" s="166"/>
      <c r="K13" s="166"/>
      <c r="L13" s="166"/>
      <c r="M13" s="176"/>
    </row>
    <row r="14" spans="1:13" s="1" customFormat="1" ht="18" customHeight="1" x14ac:dyDescent="0.25">
      <c r="A14" s="8" t="s">
        <v>103</v>
      </c>
      <c r="C14" s="30"/>
      <c r="D14" s="11"/>
      <c r="E14" s="11"/>
    </row>
    <row r="15" spans="1:13" s="1" customFormat="1" ht="14.25" customHeight="1" x14ac:dyDescent="0.2">
      <c r="A15" s="162"/>
      <c r="B15" s="162"/>
      <c r="C15" s="162"/>
      <c r="D15" s="162"/>
      <c r="E15" s="162"/>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3"/>
    </row>
    <row r="18" spans="1:7" s="1" customFormat="1" ht="27" customHeight="1" x14ac:dyDescent="0.2">
      <c r="A18" s="162" t="s">
        <v>24</v>
      </c>
      <c r="B18" s="162"/>
      <c r="C18" s="162"/>
      <c r="D18" s="162"/>
      <c r="E18" s="162"/>
      <c r="F18" s="162"/>
      <c r="G18" s="93"/>
    </row>
    <row r="19" spans="1:7" s="1" customFormat="1" ht="15" customHeight="1" x14ac:dyDescent="0.2">
      <c r="A19" s="162" t="s">
        <v>20</v>
      </c>
      <c r="B19" s="162"/>
      <c r="C19" s="162"/>
      <c r="D19" s="162"/>
      <c r="E19" s="162"/>
      <c r="F19" s="162"/>
      <c r="G19" s="93"/>
    </row>
    <row r="20" spans="1:7" s="1" customFormat="1" ht="27" customHeight="1" x14ac:dyDescent="0.2">
      <c r="A20" s="162" t="s">
        <v>65</v>
      </c>
      <c r="B20" s="162"/>
      <c r="C20" s="162"/>
      <c r="D20" s="162"/>
      <c r="E20" s="162"/>
      <c r="F20" s="162"/>
      <c r="G20" s="93"/>
    </row>
    <row r="21" spans="1:7" s="1" customFormat="1" ht="27" customHeight="1" x14ac:dyDescent="0.2">
      <c r="A21" s="162" t="s">
        <v>66</v>
      </c>
      <c r="B21" s="162"/>
      <c r="C21" s="162"/>
      <c r="D21" s="162"/>
      <c r="E21" s="162"/>
      <c r="F21" s="162"/>
      <c r="G21" s="93"/>
    </row>
    <row r="22" spans="1:7" s="1" customFormat="1" ht="15" customHeight="1" x14ac:dyDescent="0.2">
      <c r="A22" s="162" t="s">
        <v>67</v>
      </c>
      <c r="B22" s="162"/>
      <c r="C22" s="162"/>
      <c r="D22" s="162"/>
      <c r="E22" s="162"/>
      <c r="F22" s="162"/>
      <c r="G22" s="93"/>
    </row>
    <row r="23" spans="1:7" s="1" customFormat="1" ht="15" customHeight="1" x14ac:dyDescent="0.2">
      <c r="A23" s="162" t="s">
        <v>68</v>
      </c>
      <c r="B23" s="162"/>
      <c r="C23" s="162"/>
      <c r="D23" s="162"/>
      <c r="E23" s="162"/>
      <c r="F23" s="162"/>
      <c r="G23" s="93"/>
    </row>
    <row r="24" spans="1:7" s="1" customFormat="1" ht="27" customHeight="1" x14ac:dyDescent="0.2">
      <c r="A24" s="162" t="s">
        <v>69</v>
      </c>
      <c r="B24" s="162"/>
      <c r="C24" s="162"/>
      <c r="D24" s="162"/>
      <c r="E24" s="162"/>
      <c r="F24" s="162"/>
      <c r="G24" s="93"/>
    </row>
    <row r="25" spans="1:7" s="94" customFormat="1" ht="39" customHeight="1" x14ac:dyDescent="0.2">
      <c r="A25" s="162" t="s">
        <v>70</v>
      </c>
      <c r="B25" s="162"/>
      <c r="C25" s="162"/>
      <c r="D25" s="162"/>
      <c r="E25" s="162"/>
      <c r="F25" s="162"/>
      <c r="G25" s="93"/>
    </row>
    <row r="26" spans="1:7" s="94" customFormat="1" ht="15" customHeight="1" x14ac:dyDescent="0.2">
      <c r="A26" s="162" t="s">
        <v>71</v>
      </c>
      <c r="B26" s="162"/>
      <c r="C26" s="162"/>
      <c r="D26" s="162"/>
      <c r="E26" s="162"/>
      <c r="F26" s="162"/>
      <c r="G26" s="93"/>
    </row>
    <row r="27" spans="1:7" s="1" customFormat="1" ht="27" customHeight="1" x14ac:dyDescent="0.2">
      <c r="A27" s="162" t="s">
        <v>43</v>
      </c>
      <c r="B27" s="162"/>
      <c r="C27" s="162"/>
      <c r="D27" s="162"/>
      <c r="E27" s="162"/>
      <c r="F27" s="162"/>
      <c r="G27" s="93"/>
    </row>
    <row r="28" spans="1:7" s="1" customFormat="1" ht="27" customHeight="1" x14ac:dyDescent="0.2">
      <c r="A28" s="162" t="s">
        <v>41</v>
      </c>
      <c r="B28" s="162"/>
      <c r="C28" s="162"/>
      <c r="D28" s="162"/>
      <c r="E28" s="162"/>
      <c r="F28" s="162"/>
      <c r="G28" s="93"/>
    </row>
    <row r="29" spans="1:7" ht="39" customHeight="1" x14ac:dyDescent="0.2">
      <c r="A29" s="174" t="s">
        <v>85</v>
      </c>
      <c r="B29" s="174"/>
      <c r="C29" s="174"/>
      <c r="D29" s="174"/>
      <c r="E29" s="174"/>
      <c r="F29" s="175"/>
      <c r="G29" s="175"/>
    </row>
  </sheetData>
  <mergeCells count="23">
    <mergeCell ref="A29:G29"/>
    <mergeCell ref="H13:M13"/>
    <mergeCell ref="A15:E15"/>
    <mergeCell ref="C2:G2"/>
    <mergeCell ref="C3:G3"/>
    <mergeCell ref="A16:F16"/>
    <mergeCell ref="A17:F17"/>
    <mergeCell ref="A18:F18"/>
    <mergeCell ref="A19:F19"/>
    <mergeCell ref="A20:F20"/>
    <mergeCell ref="A26:F26"/>
    <mergeCell ref="A27:F27"/>
    <mergeCell ref="A28:F28"/>
    <mergeCell ref="A21:F21"/>
    <mergeCell ref="A22:F22"/>
    <mergeCell ref="A23:F23"/>
    <mergeCell ref="A24:F24"/>
    <mergeCell ref="A25:F25"/>
    <mergeCell ref="C1:G1"/>
    <mergeCell ref="A13:B13"/>
    <mergeCell ref="D13:F13"/>
    <mergeCell ref="D12:F12"/>
    <mergeCell ref="A2:B3"/>
  </mergeCells>
  <phoneticPr fontId="5" type="noConversion"/>
  <printOptions gridLinesSet="0"/>
  <pageMargins left="0.78740157480314965" right="0.78740157480314965" top="0.78740157480314965" bottom="0.78740157480314965" header="0.51181102362204722" footer="0.51181102362204722"/>
  <pageSetup paperSize="9" scale="65" fitToHeight="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6"/>
  <sheetViews>
    <sheetView showGridLines="0" topLeftCell="B1" zoomScale="115" zoomScaleNormal="115" workbookViewId="0">
      <pane xSplit="2" ySplit="4" topLeftCell="D5" activePane="bottomRight" state="frozen"/>
      <selection activeCell="B1" sqref="B1"/>
      <selection pane="topRight" activeCell="D1" sqref="D1"/>
      <selection pane="bottomLeft" activeCell="B6" sqref="B6"/>
      <selection pane="bottomRight" activeCell="C2" sqref="C2:G2"/>
    </sheetView>
  </sheetViews>
  <sheetFormatPr defaultColWidth="11.42578125" defaultRowHeight="12.75" x14ac:dyDescent="0.2"/>
  <cols>
    <col min="1" max="1" width="5.28515625" customWidth="1"/>
    <col min="2" max="2" width="7.28515625" bestFit="1" customWidth="1"/>
    <col min="3" max="3" width="64.42578125" customWidth="1"/>
    <col min="4" max="4" width="17.7109375" style="12" customWidth="1"/>
    <col min="5" max="5" width="7.7109375" style="12" customWidth="1"/>
    <col min="6" max="6" width="15.85546875" customWidth="1"/>
    <col min="7" max="7" width="19.85546875" customWidth="1"/>
    <col min="8" max="8" width="15.28515625" hidden="1" customWidth="1"/>
    <col min="9" max="10" width="14" hidden="1" customWidth="1"/>
    <col min="11" max="12" width="13.42578125" hidden="1" customWidth="1"/>
    <col min="13" max="13" width="15.85546875" hidden="1" customWidth="1"/>
  </cols>
  <sheetData>
    <row r="1" spans="1:13" s="2" customFormat="1" ht="16.5" customHeight="1" x14ac:dyDescent="0.2">
      <c r="A1" s="170"/>
      <c r="B1" s="202"/>
      <c r="C1" s="177" t="s">
        <v>14</v>
      </c>
      <c r="D1" s="177"/>
      <c r="E1" s="177"/>
      <c r="F1" s="177"/>
      <c r="G1" s="178"/>
    </row>
    <row r="2" spans="1:13" s="3" customFormat="1" ht="66.75" customHeight="1" x14ac:dyDescent="0.2">
      <c r="A2" s="172"/>
      <c r="B2" s="203"/>
      <c r="C2" s="204" t="s">
        <v>87</v>
      </c>
      <c r="D2" s="204"/>
      <c r="E2" s="204"/>
      <c r="F2" s="204"/>
      <c r="G2" s="204"/>
    </row>
    <row r="3" spans="1:13" s="2" customFormat="1" ht="14.25" x14ac:dyDescent="0.2">
      <c r="A3" s="4">
        <v>1</v>
      </c>
      <c r="B3" s="4">
        <v>2</v>
      </c>
      <c r="C3" s="18">
        <v>3</v>
      </c>
      <c r="D3" s="24">
        <v>4</v>
      </c>
      <c r="E3" s="27">
        <v>5</v>
      </c>
      <c r="F3" s="17">
        <v>6</v>
      </c>
      <c r="G3" s="5">
        <v>7</v>
      </c>
      <c r="H3" s="5">
        <v>8</v>
      </c>
      <c r="I3" s="5">
        <v>9</v>
      </c>
      <c r="J3" s="5">
        <v>10</v>
      </c>
      <c r="K3" s="5">
        <v>11</v>
      </c>
      <c r="L3" s="5">
        <v>12</v>
      </c>
      <c r="M3" s="5">
        <v>13</v>
      </c>
    </row>
    <row r="4" spans="1:13" s="2" customFormat="1" ht="12.75" customHeight="1" x14ac:dyDescent="0.2">
      <c r="A4" s="6" t="s">
        <v>0</v>
      </c>
      <c r="B4" s="6" t="s">
        <v>1</v>
      </c>
      <c r="C4" s="19" t="s">
        <v>3</v>
      </c>
      <c r="D4" s="25" t="s">
        <v>6</v>
      </c>
      <c r="E4" s="28" t="s">
        <v>2</v>
      </c>
      <c r="F4" s="16" t="s">
        <v>15</v>
      </c>
      <c r="G4" s="7" t="s">
        <v>4</v>
      </c>
      <c r="H4" s="7" t="s">
        <v>12</v>
      </c>
      <c r="I4" s="7" t="s">
        <v>8</v>
      </c>
      <c r="J4" s="7" t="s">
        <v>10</v>
      </c>
      <c r="K4" s="7" t="s">
        <v>9</v>
      </c>
      <c r="L4" s="7" t="s">
        <v>10</v>
      </c>
      <c r="M4" s="7" t="s">
        <v>11</v>
      </c>
    </row>
    <row r="5" spans="1:13" s="2" customFormat="1" ht="28.5" customHeight="1" x14ac:dyDescent="0.2">
      <c r="A5" s="9">
        <v>1</v>
      </c>
      <c r="B5" s="10">
        <v>1</v>
      </c>
      <c r="C5" s="52" t="s">
        <v>5</v>
      </c>
      <c r="D5" s="26"/>
      <c r="E5" s="29"/>
      <c r="F5" s="22"/>
      <c r="G5" s="23"/>
      <c r="H5" s="23"/>
      <c r="I5" s="23"/>
      <c r="J5" s="23"/>
      <c r="K5" s="23"/>
      <c r="L5" s="23"/>
      <c r="M5" s="23"/>
    </row>
    <row r="6" spans="1:13" s="2" customFormat="1" ht="178.5" customHeight="1" x14ac:dyDescent="0.2">
      <c r="A6" s="33"/>
      <c r="B6" s="34"/>
      <c r="C6" s="46" t="s">
        <v>88</v>
      </c>
      <c r="D6" s="38">
        <v>20958.189999999999</v>
      </c>
      <c r="E6" s="35" t="s">
        <v>7</v>
      </c>
      <c r="F6" s="36">
        <v>0.5</v>
      </c>
      <c r="G6" s="39">
        <f>D6*F6</f>
        <v>10479.094999999999</v>
      </c>
      <c r="H6" s="37">
        <v>0</v>
      </c>
      <c r="I6" s="37">
        <v>0</v>
      </c>
      <c r="J6" s="37">
        <v>0</v>
      </c>
      <c r="K6" s="37">
        <v>0</v>
      </c>
      <c r="L6" s="37">
        <v>0</v>
      </c>
      <c r="M6" s="37">
        <v>0</v>
      </c>
    </row>
    <row r="7" spans="1:13" s="2" customFormat="1" ht="231" customHeight="1" x14ac:dyDescent="0.2">
      <c r="A7" s="33"/>
      <c r="B7" s="34"/>
      <c r="C7" s="47" t="s">
        <v>22</v>
      </c>
      <c r="D7" s="38">
        <v>5887.51</v>
      </c>
      <c r="E7" s="35" t="s">
        <v>7</v>
      </c>
      <c r="F7" s="36">
        <v>1.8</v>
      </c>
      <c r="G7" s="31">
        <f>D7*F7</f>
        <v>10597.518</v>
      </c>
      <c r="H7" s="31">
        <v>0</v>
      </c>
      <c r="I7" s="32">
        <v>0</v>
      </c>
      <c r="J7" s="31">
        <v>0</v>
      </c>
      <c r="K7" s="32">
        <v>0</v>
      </c>
      <c r="L7" s="31">
        <v>0</v>
      </c>
      <c r="M7" s="32">
        <v>0</v>
      </c>
    </row>
    <row r="8" spans="1:13" s="2" customFormat="1" ht="336.75" customHeight="1" x14ac:dyDescent="0.2">
      <c r="A8" s="33"/>
      <c r="B8" s="34"/>
      <c r="C8" s="47" t="s">
        <v>89</v>
      </c>
      <c r="D8" s="38">
        <v>20958.189999999999</v>
      </c>
      <c r="E8" s="35" t="s">
        <v>7</v>
      </c>
      <c r="F8" s="36">
        <v>1.5</v>
      </c>
      <c r="G8" s="31">
        <f>D8*F8</f>
        <v>31437.284999999996</v>
      </c>
      <c r="H8" s="31">
        <v>0</v>
      </c>
      <c r="I8" s="31">
        <v>0</v>
      </c>
      <c r="J8" s="32">
        <v>0</v>
      </c>
      <c r="K8" s="31">
        <v>0</v>
      </c>
      <c r="L8" s="32">
        <v>0</v>
      </c>
      <c r="M8" s="32">
        <v>0</v>
      </c>
    </row>
    <row r="9" spans="1:13" s="2" customFormat="1" ht="219.75" customHeight="1" x14ac:dyDescent="0.2">
      <c r="A9" s="33"/>
      <c r="B9" s="34"/>
      <c r="C9" s="47" t="s">
        <v>90</v>
      </c>
      <c r="D9" s="38">
        <v>12</v>
      </c>
      <c r="E9" s="49" t="s">
        <v>23</v>
      </c>
      <c r="F9" s="36">
        <v>770</v>
      </c>
      <c r="G9" s="31">
        <f>D9*F9</f>
        <v>9240</v>
      </c>
      <c r="H9" s="31">
        <v>0</v>
      </c>
      <c r="I9" s="31">
        <v>0</v>
      </c>
      <c r="J9" s="32">
        <v>0</v>
      </c>
      <c r="K9" s="31">
        <v>0</v>
      </c>
      <c r="L9" s="32">
        <v>0</v>
      </c>
      <c r="M9" s="32">
        <v>0</v>
      </c>
    </row>
    <row r="10" spans="1:13" s="2" customFormat="1" ht="235.5" customHeight="1" thickBot="1" x14ac:dyDescent="0.25">
      <c r="A10" s="33"/>
      <c r="B10" s="34"/>
      <c r="C10" s="47" t="s">
        <v>21</v>
      </c>
      <c r="D10" s="38">
        <v>20958.189999999999</v>
      </c>
      <c r="E10" s="35" t="s">
        <v>7</v>
      </c>
      <c r="F10" s="36">
        <v>0.35</v>
      </c>
      <c r="G10" s="31">
        <f>D10*F10</f>
        <v>7335.3664999999992</v>
      </c>
      <c r="H10" s="31">
        <v>0</v>
      </c>
      <c r="I10" s="31">
        <v>0</v>
      </c>
      <c r="J10" s="32">
        <v>0</v>
      </c>
      <c r="K10" s="31">
        <v>0</v>
      </c>
      <c r="L10" s="32">
        <v>0</v>
      </c>
      <c r="M10" s="32">
        <v>0</v>
      </c>
    </row>
    <row r="11" spans="1:13" s="2" customFormat="1" ht="20.25" customHeight="1" thickBot="1" x14ac:dyDescent="0.3">
      <c r="A11" s="13"/>
      <c r="B11" s="99"/>
      <c r="C11" s="41"/>
      <c r="D11" s="167" t="s">
        <v>17</v>
      </c>
      <c r="E11" s="168"/>
      <c r="F11" s="169"/>
      <c r="G11" s="40">
        <f>SUM(G6:G10)</f>
        <v>69089.26449999999</v>
      </c>
      <c r="H11" s="61">
        <f>SUM(H7:H10)</f>
        <v>0</v>
      </c>
      <c r="I11" s="61">
        <f>SUM(I7:I10)</f>
        <v>0</v>
      </c>
      <c r="J11" s="61"/>
      <c r="K11" s="61">
        <f>SUM(K7:K10)</f>
        <v>0</v>
      </c>
      <c r="L11" s="61"/>
      <c r="M11" s="61"/>
    </row>
    <row r="12" spans="1:13" s="1" customFormat="1" ht="16.5" thickBot="1" x14ac:dyDescent="0.3">
      <c r="A12" s="165"/>
      <c r="B12" s="166"/>
      <c r="C12" s="42"/>
      <c r="D12" s="167" t="s">
        <v>16</v>
      </c>
      <c r="E12" s="168"/>
      <c r="F12" s="169"/>
      <c r="G12" s="40">
        <f>G11*1.25</f>
        <v>86361.580624999988</v>
      </c>
      <c r="H12" s="165"/>
      <c r="I12" s="166"/>
      <c r="J12" s="166"/>
      <c r="K12" s="166"/>
      <c r="L12" s="166"/>
      <c r="M12" s="176"/>
    </row>
    <row r="13" spans="1:13" s="1" customFormat="1" ht="18" customHeight="1" x14ac:dyDescent="0.25">
      <c r="B13" s="8" t="s">
        <v>91</v>
      </c>
      <c r="D13" s="30"/>
      <c r="E13" s="11"/>
      <c r="F13" s="11"/>
    </row>
    <row r="14" spans="1:13" s="1" customFormat="1" ht="14.25" customHeight="1" x14ac:dyDescent="0.2">
      <c r="E14" s="11"/>
      <c r="F14" s="11"/>
    </row>
    <row r="15" spans="1:13" s="1" customFormat="1" ht="23.25" customHeight="1" x14ac:dyDescent="0.2">
      <c r="B15" s="199" t="s">
        <v>18</v>
      </c>
      <c r="C15" s="199"/>
      <c r="D15" s="199"/>
      <c r="E15" s="199"/>
      <c r="F15" s="199"/>
    </row>
    <row r="16" spans="1:13" s="1" customFormat="1" ht="26.25" customHeight="1" x14ac:dyDescent="0.2">
      <c r="B16" s="199" t="s">
        <v>19</v>
      </c>
      <c r="C16" s="199"/>
      <c r="D16" s="199"/>
      <c r="E16" s="199"/>
      <c r="F16" s="199"/>
    </row>
    <row r="17" spans="1:7" s="1" customFormat="1" ht="24.75" customHeight="1" x14ac:dyDescent="0.2">
      <c r="B17" s="199" t="s">
        <v>24</v>
      </c>
      <c r="C17" s="199"/>
      <c r="D17" s="199"/>
      <c r="E17" s="199"/>
      <c r="F17" s="199"/>
    </row>
    <row r="18" spans="1:7" s="1" customFormat="1" ht="14.25" customHeight="1" x14ac:dyDescent="0.2">
      <c r="B18" s="199" t="s">
        <v>20</v>
      </c>
      <c r="C18" s="199"/>
      <c r="D18" s="199"/>
      <c r="E18" s="199"/>
      <c r="F18" s="199"/>
    </row>
    <row r="19" spans="1:7" s="1" customFormat="1" ht="23.25" customHeight="1" x14ac:dyDescent="0.2">
      <c r="B19" s="199" t="s">
        <v>92</v>
      </c>
      <c r="C19" s="199"/>
      <c r="D19" s="199"/>
      <c r="E19" s="199"/>
      <c r="F19" s="199"/>
    </row>
    <row r="20" spans="1:7" s="1" customFormat="1" ht="14.25" customHeight="1" x14ac:dyDescent="0.2">
      <c r="B20" s="199" t="s">
        <v>93</v>
      </c>
      <c r="C20" s="199"/>
      <c r="D20" s="199"/>
      <c r="E20" s="199"/>
      <c r="F20" s="199"/>
    </row>
    <row r="21" spans="1:7" s="1" customFormat="1" ht="27" customHeight="1" x14ac:dyDescent="0.2">
      <c r="B21" s="199" t="s">
        <v>94</v>
      </c>
      <c r="C21" s="199"/>
      <c r="D21" s="199"/>
      <c r="E21" s="199"/>
      <c r="F21" s="199"/>
    </row>
    <row r="22" spans="1:7" s="1" customFormat="1" ht="14.25" customHeight="1" x14ac:dyDescent="0.2">
      <c r="B22" s="199" t="s">
        <v>95</v>
      </c>
      <c r="C22" s="199"/>
      <c r="D22" s="199"/>
      <c r="E22" s="199"/>
      <c r="F22" s="199"/>
    </row>
    <row r="23" spans="1:7" s="1" customFormat="1" ht="14.25" customHeight="1" x14ac:dyDescent="0.2">
      <c r="B23" s="199" t="s">
        <v>96</v>
      </c>
      <c r="C23" s="199"/>
      <c r="D23" s="199"/>
      <c r="E23" s="199"/>
      <c r="F23" s="199"/>
    </row>
    <row r="24" spans="1:7" s="1" customFormat="1" ht="14.25" customHeight="1" x14ac:dyDescent="0.2">
      <c r="B24" s="199" t="s">
        <v>97</v>
      </c>
      <c r="C24" s="199"/>
      <c r="D24" s="199"/>
      <c r="E24" s="199"/>
      <c r="F24" s="199"/>
    </row>
    <row r="25" spans="1:7" s="100" customFormat="1" ht="21.75" customHeight="1" x14ac:dyDescent="0.2">
      <c r="B25" s="199" t="s">
        <v>98</v>
      </c>
      <c r="C25" s="199"/>
      <c r="D25" s="199"/>
      <c r="E25" s="199"/>
      <c r="F25" s="199"/>
    </row>
    <row r="26" spans="1:7" s="1" customFormat="1" ht="34.5" customHeight="1" x14ac:dyDescent="0.2">
      <c r="B26" s="199" t="s">
        <v>99</v>
      </c>
      <c r="C26" s="199"/>
      <c r="D26" s="199"/>
      <c r="E26" s="199"/>
      <c r="F26" s="199"/>
    </row>
    <row r="27" spans="1:7" s="1" customFormat="1" ht="24.75" customHeight="1" x14ac:dyDescent="0.2">
      <c r="B27" s="199" t="s">
        <v>100</v>
      </c>
      <c r="C27" s="199"/>
      <c r="D27" s="199"/>
      <c r="E27" s="199"/>
      <c r="F27" s="199"/>
    </row>
    <row r="28" spans="1:7" s="1" customFormat="1" ht="34.5" customHeight="1" x14ac:dyDescent="0.2">
      <c r="B28" s="199" t="s">
        <v>85</v>
      </c>
      <c r="C28" s="199"/>
      <c r="D28" s="199"/>
      <c r="E28" s="199"/>
      <c r="F28" s="199"/>
      <c r="G28" s="145"/>
    </row>
    <row r="29" spans="1:7" s="1" customFormat="1" ht="24.75" customHeight="1" x14ac:dyDescent="0.2">
      <c r="A29" s="199"/>
      <c r="B29" s="199"/>
      <c r="C29" s="199"/>
      <c r="D29" s="199"/>
      <c r="E29" s="199"/>
    </row>
    <row r="30" spans="1:7" s="1" customFormat="1" ht="11.25" x14ac:dyDescent="0.2">
      <c r="D30" s="11"/>
      <c r="E30" s="11"/>
    </row>
    <row r="31" spans="1:7" s="1" customFormat="1" ht="11.25" x14ac:dyDescent="0.2">
      <c r="D31" s="11"/>
      <c r="E31" s="11"/>
    </row>
    <row r="32" spans="1:7" s="1" customFormat="1" ht="11.25" x14ac:dyDescent="0.2">
      <c r="D32" s="11"/>
      <c r="E32" s="11"/>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sheetData>
  <mergeCells count="22">
    <mergeCell ref="B26:F26"/>
    <mergeCell ref="B27:F27"/>
    <mergeCell ref="A29:E29"/>
    <mergeCell ref="B28:F28"/>
    <mergeCell ref="B20:F20"/>
    <mergeCell ref="B21:F21"/>
    <mergeCell ref="B22:F22"/>
    <mergeCell ref="B23:F23"/>
    <mergeCell ref="B24:F24"/>
    <mergeCell ref="B25:F25"/>
    <mergeCell ref="H12:M12"/>
    <mergeCell ref="B15:F15"/>
    <mergeCell ref="B16:F16"/>
    <mergeCell ref="B17:F17"/>
    <mergeCell ref="B18:F18"/>
    <mergeCell ref="B19:F19"/>
    <mergeCell ref="A1:B2"/>
    <mergeCell ref="C1:G1"/>
    <mergeCell ref="C2:G2"/>
    <mergeCell ref="D11:F11"/>
    <mergeCell ref="A12:B12"/>
    <mergeCell ref="D12:F12"/>
  </mergeCells>
  <printOptions gridLinesSet="0"/>
  <pageMargins left="0.78740157480314965" right="0.78740157480314965" top="0.78740157480314965" bottom="0.78740157480314965" header="0.51181102362204722" footer="0.51181102362204722"/>
  <pageSetup paperSize="9" scale="63"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showGridLines="0" topLeftCell="A2" zoomScale="115" zoomScaleNormal="115" workbookViewId="0">
      <pane ySplit="4" topLeftCell="A6" activePane="bottomLeft" state="frozen"/>
      <selection activeCell="A2" sqref="A2"/>
      <selection pane="bottomLeft" activeCell="F13" sqref="F13"/>
    </sheetView>
  </sheetViews>
  <sheetFormatPr defaultColWidth="11.42578125" defaultRowHeight="12.75" x14ac:dyDescent="0.2"/>
  <cols>
    <col min="1" max="1" width="5.28515625" style="74" customWidth="1"/>
    <col min="2" max="2" width="7.140625" style="74" customWidth="1"/>
    <col min="3" max="3" width="64.42578125" style="74" customWidth="1"/>
    <col min="4" max="4" width="12.85546875" style="144" bestFit="1" customWidth="1"/>
    <col min="5" max="5" width="7.42578125" style="144" customWidth="1"/>
    <col min="6" max="6" width="13.7109375" style="74" bestFit="1" customWidth="1"/>
    <col min="7" max="7" width="13.42578125" style="74" customWidth="1"/>
    <col min="8" max="8" width="15.28515625" style="74" hidden="1" customWidth="1"/>
    <col min="9" max="10" width="14" style="74" hidden="1" customWidth="1"/>
    <col min="11" max="12" width="13.42578125" style="74" hidden="1" customWidth="1"/>
    <col min="13" max="13" width="15.85546875" style="74" hidden="1" customWidth="1"/>
    <col min="14" max="256" width="11.42578125" style="74"/>
    <col min="257" max="257" width="5.28515625" style="74" customWidth="1"/>
    <col min="258" max="258" width="7.140625" style="74" customWidth="1"/>
    <col min="259" max="259" width="64.42578125" style="74" customWidth="1"/>
    <col min="260" max="260" width="12.85546875" style="74" bestFit="1" customWidth="1"/>
    <col min="261" max="261" width="6.85546875" style="74" bestFit="1" customWidth="1"/>
    <col min="262" max="262" width="13.7109375" style="74" bestFit="1" customWidth="1"/>
    <col min="263" max="263" width="12.5703125" style="74" bestFit="1" customWidth="1"/>
    <col min="264" max="264" width="15.28515625" style="74" customWidth="1"/>
    <col min="265" max="266" width="14" style="74" customWidth="1"/>
    <col min="267" max="268" width="13.42578125" style="74" customWidth="1"/>
    <col min="269" max="269" width="15.85546875" style="74" customWidth="1"/>
    <col min="270" max="512" width="11.42578125" style="74"/>
    <col min="513" max="513" width="5.28515625" style="74" customWidth="1"/>
    <col min="514" max="514" width="7.140625" style="74" customWidth="1"/>
    <col min="515" max="515" width="64.42578125" style="74" customWidth="1"/>
    <col min="516" max="516" width="12.85546875" style="74" bestFit="1" customWidth="1"/>
    <col min="517" max="517" width="6.85546875" style="74" bestFit="1" customWidth="1"/>
    <col min="518" max="518" width="13.7109375" style="74" bestFit="1" customWidth="1"/>
    <col min="519" max="519" width="12.5703125" style="74" bestFit="1" customWidth="1"/>
    <col min="520" max="520" width="15.28515625" style="74" customWidth="1"/>
    <col min="521" max="522" width="14" style="74" customWidth="1"/>
    <col min="523" max="524" width="13.42578125" style="74" customWidth="1"/>
    <col min="525" max="525" width="15.85546875" style="74" customWidth="1"/>
    <col min="526" max="768" width="11.42578125" style="74"/>
    <col min="769" max="769" width="5.28515625" style="74" customWidth="1"/>
    <col min="770" max="770" width="7.140625" style="74" customWidth="1"/>
    <col min="771" max="771" width="64.42578125" style="74" customWidth="1"/>
    <col min="772" max="772" width="12.85546875" style="74" bestFit="1" customWidth="1"/>
    <col min="773" max="773" width="6.85546875" style="74" bestFit="1" customWidth="1"/>
    <col min="774" max="774" width="13.7109375" style="74" bestFit="1" customWidth="1"/>
    <col min="775" max="775" width="12.5703125" style="74" bestFit="1" customWidth="1"/>
    <col min="776" max="776" width="15.28515625" style="74" customWidth="1"/>
    <col min="777" max="778" width="14" style="74" customWidth="1"/>
    <col min="779" max="780" width="13.42578125" style="74" customWidth="1"/>
    <col min="781" max="781" width="15.85546875" style="74" customWidth="1"/>
    <col min="782" max="1024" width="11.42578125" style="74"/>
    <col min="1025" max="1025" width="5.28515625" style="74" customWidth="1"/>
    <col min="1026" max="1026" width="7.140625" style="74" customWidth="1"/>
    <col min="1027" max="1027" width="64.42578125" style="74" customWidth="1"/>
    <col min="1028" max="1028" width="12.85546875" style="74" bestFit="1" customWidth="1"/>
    <col min="1029" max="1029" width="6.85546875" style="74" bestFit="1" customWidth="1"/>
    <col min="1030" max="1030" width="13.7109375" style="74" bestFit="1" customWidth="1"/>
    <col min="1031" max="1031" width="12.5703125" style="74" bestFit="1" customWidth="1"/>
    <col min="1032" max="1032" width="15.28515625" style="74" customWidth="1"/>
    <col min="1033" max="1034" width="14" style="74" customWidth="1"/>
    <col min="1035" max="1036" width="13.42578125" style="74" customWidth="1"/>
    <col min="1037" max="1037" width="15.85546875" style="74" customWidth="1"/>
    <col min="1038" max="1280" width="11.42578125" style="74"/>
    <col min="1281" max="1281" width="5.28515625" style="74" customWidth="1"/>
    <col min="1282" max="1282" width="7.140625" style="74" customWidth="1"/>
    <col min="1283" max="1283" width="64.42578125" style="74" customWidth="1"/>
    <col min="1284" max="1284" width="12.85546875" style="74" bestFit="1" customWidth="1"/>
    <col min="1285" max="1285" width="6.85546875" style="74" bestFit="1" customWidth="1"/>
    <col min="1286" max="1286" width="13.7109375" style="74" bestFit="1" customWidth="1"/>
    <col min="1287" max="1287" width="12.5703125" style="74" bestFit="1" customWidth="1"/>
    <col min="1288" max="1288" width="15.28515625" style="74" customWidth="1"/>
    <col min="1289" max="1290" width="14" style="74" customWidth="1"/>
    <col min="1291" max="1292" width="13.42578125" style="74" customWidth="1"/>
    <col min="1293" max="1293" width="15.85546875" style="74" customWidth="1"/>
    <col min="1294" max="1536" width="11.42578125" style="74"/>
    <col min="1537" max="1537" width="5.28515625" style="74" customWidth="1"/>
    <col min="1538" max="1538" width="7.140625" style="74" customWidth="1"/>
    <col min="1539" max="1539" width="64.42578125" style="74" customWidth="1"/>
    <col min="1540" max="1540" width="12.85546875" style="74" bestFit="1" customWidth="1"/>
    <col min="1541" max="1541" width="6.85546875" style="74" bestFit="1" customWidth="1"/>
    <col min="1542" max="1542" width="13.7109375" style="74" bestFit="1" customWidth="1"/>
    <col min="1543" max="1543" width="12.5703125" style="74" bestFit="1" customWidth="1"/>
    <col min="1544" max="1544" width="15.28515625" style="74" customWidth="1"/>
    <col min="1545" max="1546" width="14" style="74" customWidth="1"/>
    <col min="1547" max="1548" width="13.42578125" style="74" customWidth="1"/>
    <col min="1549" max="1549" width="15.85546875" style="74" customWidth="1"/>
    <col min="1550" max="1792" width="11.42578125" style="74"/>
    <col min="1793" max="1793" width="5.28515625" style="74" customWidth="1"/>
    <col min="1794" max="1794" width="7.140625" style="74" customWidth="1"/>
    <col min="1795" max="1795" width="64.42578125" style="74" customWidth="1"/>
    <col min="1796" max="1796" width="12.85546875" style="74" bestFit="1" customWidth="1"/>
    <col min="1797" max="1797" width="6.85546875" style="74" bestFit="1" customWidth="1"/>
    <col min="1798" max="1798" width="13.7109375" style="74" bestFit="1" customWidth="1"/>
    <col min="1799" max="1799" width="12.5703125" style="74" bestFit="1" customWidth="1"/>
    <col min="1800" max="1800" width="15.28515625" style="74" customWidth="1"/>
    <col min="1801" max="1802" width="14" style="74" customWidth="1"/>
    <col min="1803" max="1804" width="13.42578125" style="74" customWidth="1"/>
    <col min="1805" max="1805" width="15.85546875" style="74" customWidth="1"/>
    <col min="1806" max="2048" width="11.42578125" style="74"/>
    <col min="2049" max="2049" width="5.28515625" style="74" customWidth="1"/>
    <col min="2050" max="2050" width="7.140625" style="74" customWidth="1"/>
    <col min="2051" max="2051" width="64.42578125" style="74" customWidth="1"/>
    <col min="2052" max="2052" width="12.85546875" style="74" bestFit="1" customWidth="1"/>
    <col min="2053" max="2053" width="6.85546875" style="74" bestFit="1" customWidth="1"/>
    <col min="2054" max="2054" width="13.7109375" style="74" bestFit="1" customWidth="1"/>
    <col min="2055" max="2055" width="12.5703125" style="74" bestFit="1" customWidth="1"/>
    <col min="2056" max="2056" width="15.28515625" style="74" customWidth="1"/>
    <col min="2057" max="2058" width="14" style="74" customWidth="1"/>
    <col min="2059" max="2060" width="13.42578125" style="74" customWidth="1"/>
    <col min="2061" max="2061" width="15.85546875" style="74" customWidth="1"/>
    <col min="2062" max="2304" width="11.42578125" style="74"/>
    <col min="2305" max="2305" width="5.28515625" style="74" customWidth="1"/>
    <col min="2306" max="2306" width="7.140625" style="74" customWidth="1"/>
    <col min="2307" max="2307" width="64.42578125" style="74" customWidth="1"/>
    <col min="2308" max="2308" width="12.85546875" style="74" bestFit="1" customWidth="1"/>
    <col min="2309" max="2309" width="6.85546875" style="74" bestFit="1" customWidth="1"/>
    <col min="2310" max="2310" width="13.7109375" style="74" bestFit="1" customWidth="1"/>
    <col min="2311" max="2311" width="12.5703125" style="74" bestFit="1" customWidth="1"/>
    <col min="2312" max="2312" width="15.28515625" style="74" customWidth="1"/>
    <col min="2313" max="2314" width="14" style="74" customWidth="1"/>
    <col min="2315" max="2316" width="13.42578125" style="74" customWidth="1"/>
    <col min="2317" max="2317" width="15.85546875" style="74" customWidth="1"/>
    <col min="2318" max="2560" width="11.42578125" style="74"/>
    <col min="2561" max="2561" width="5.28515625" style="74" customWidth="1"/>
    <col min="2562" max="2562" width="7.140625" style="74" customWidth="1"/>
    <col min="2563" max="2563" width="64.42578125" style="74" customWidth="1"/>
    <col min="2564" max="2564" width="12.85546875" style="74" bestFit="1" customWidth="1"/>
    <col min="2565" max="2565" width="6.85546875" style="74" bestFit="1" customWidth="1"/>
    <col min="2566" max="2566" width="13.7109375" style="74" bestFit="1" customWidth="1"/>
    <col min="2567" max="2567" width="12.5703125" style="74" bestFit="1" customWidth="1"/>
    <col min="2568" max="2568" width="15.28515625" style="74" customWidth="1"/>
    <col min="2569" max="2570" width="14" style="74" customWidth="1"/>
    <col min="2571" max="2572" width="13.42578125" style="74" customWidth="1"/>
    <col min="2573" max="2573" width="15.85546875" style="74" customWidth="1"/>
    <col min="2574" max="2816" width="11.42578125" style="74"/>
    <col min="2817" max="2817" width="5.28515625" style="74" customWidth="1"/>
    <col min="2818" max="2818" width="7.140625" style="74" customWidth="1"/>
    <col min="2819" max="2819" width="64.42578125" style="74" customWidth="1"/>
    <col min="2820" max="2820" width="12.85546875" style="74" bestFit="1" customWidth="1"/>
    <col min="2821" max="2821" width="6.85546875" style="74" bestFit="1" customWidth="1"/>
    <col min="2822" max="2822" width="13.7109375" style="74" bestFit="1" customWidth="1"/>
    <col min="2823" max="2823" width="12.5703125" style="74" bestFit="1" customWidth="1"/>
    <col min="2824" max="2824" width="15.28515625" style="74" customWidth="1"/>
    <col min="2825" max="2826" width="14" style="74" customWidth="1"/>
    <col min="2827" max="2828" width="13.42578125" style="74" customWidth="1"/>
    <col min="2829" max="2829" width="15.85546875" style="74" customWidth="1"/>
    <col min="2830" max="3072" width="11.42578125" style="74"/>
    <col min="3073" max="3073" width="5.28515625" style="74" customWidth="1"/>
    <col min="3074" max="3074" width="7.140625" style="74" customWidth="1"/>
    <col min="3075" max="3075" width="64.42578125" style="74" customWidth="1"/>
    <col min="3076" max="3076" width="12.85546875" style="74" bestFit="1" customWidth="1"/>
    <col min="3077" max="3077" width="6.85546875" style="74" bestFit="1" customWidth="1"/>
    <col min="3078" max="3078" width="13.7109375" style="74" bestFit="1" customWidth="1"/>
    <col min="3079" max="3079" width="12.5703125" style="74" bestFit="1" customWidth="1"/>
    <col min="3080" max="3080" width="15.28515625" style="74" customWidth="1"/>
    <col min="3081" max="3082" width="14" style="74" customWidth="1"/>
    <col min="3083" max="3084" width="13.42578125" style="74" customWidth="1"/>
    <col min="3085" max="3085" width="15.85546875" style="74" customWidth="1"/>
    <col min="3086" max="3328" width="11.42578125" style="74"/>
    <col min="3329" max="3329" width="5.28515625" style="74" customWidth="1"/>
    <col min="3330" max="3330" width="7.140625" style="74" customWidth="1"/>
    <col min="3331" max="3331" width="64.42578125" style="74" customWidth="1"/>
    <col min="3332" max="3332" width="12.85546875" style="74" bestFit="1" customWidth="1"/>
    <col min="3333" max="3333" width="6.85546875" style="74" bestFit="1" customWidth="1"/>
    <col min="3334" max="3334" width="13.7109375" style="74" bestFit="1" customWidth="1"/>
    <col min="3335" max="3335" width="12.5703125" style="74" bestFit="1" customWidth="1"/>
    <col min="3336" max="3336" width="15.28515625" style="74" customWidth="1"/>
    <col min="3337" max="3338" width="14" style="74" customWidth="1"/>
    <col min="3339" max="3340" width="13.42578125" style="74" customWidth="1"/>
    <col min="3341" max="3341" width="15.85546875" style="74" customWidth="1"/>
    <col min="3342" max="3584" width="11.42578125" style="74"/>
    <col min="3585" max="3585" width="5.28515625" style="74" customWidth="1"/>
    <col min="3586" max="3586" width="7.140625" style="74" customWidth="1"/>
    <col min="3587" max="3587" width="64.42578125" style="74" customWidth="1"/>
    <col min="3588" max="3588" width="12.85546875" style="74" bestFit="1" customWidth="1"/>
    <col min="3589" max="3589" width="6.85546875" style="74" bestFit="1" customWidth="1"/>
    <col min="3590" max="3590" width="13.7109375" style="74" bestFit="1" customWidth="1"/>
    <col min="3591" max="3591" width="12.5703125" style="74" bestFit="1" customWidth="1"/>
    <col min="3592" max="3592" width="15.28515625" style="74" customWidth="1"/>
    <col min="3593" max="3594" width="14" style="74" customWidth="1"/>
    <col min="3595" max="3596" width="13.42578125" style="74" customWidth="1"/>
    <col min="3597" max="3597" width="15.85546875" style="74" customWidth="1"/>
    <col min="3598" max="3840" width="11.42578125" style="74"/>
    <col min="3841" max="3841" width="5.28515625" style="74" customWidth="1"/>
    <col min="3842" max="3842" width="7.140625" style="74" customWidth="1"/>
    <col min="3843" max="3843" width="64.42578125" style="74" customWidth="1"/>
    <col min="3844" max="3844" width="12.85546875" style="74" bestFit="1" customWidth="1"/>
    <col min="3845" max="3845" width="6.85546875" style="74" bestFit="1" customWidth="1"/>
    <col min="3846" max="3846" width="13.7109375" style="74" bestFit="1" customWidth="1"/>
    <col min="3847" max="3847" width="12.5703125" style="74" bestFit="1" customWidth="1"/>
    <col min="3848" max="3848" width="15.28515625" style="74" customWidth="1"/>
    <col min="3849" max="3850" width="14" style="74" customWidth="1"/>
    <col min="3851" max="3852" width="13.42578125" style="74" customWidth="1"/>
    <col min="3853" max="3853" width="15.85546875" style="74" customWidth="1"/>
    <col min="3854" max="4096" width="11.42578125" style="74"/>
    <col min="4097" max="4097" width="5.28515625" style="74" customWidth="1"/>
    <col min="4098" max="4098" width="7.140625" style="74" customWidth="1"/>
    <col min="4099" max="4099" width="64.42578125" style="74" customWidth="1"/>
    <col min="4100" max="4100" width="12.85546875" style="74" bestFit="1" customWidth="1"/>
    <col min="4101" max="4101" width="6.85546875" style="74" bestFit="1" customWidth="1"/>
    <col min="4102" max="4102" width="13.7109375" style="74" bestFit="1" customWidth="1"/>
    <col min="4103" max="4103" width="12.5703125" style="74" bestFit="1" customWidth="1"/>
    <col min="4104" max="4104" width="15.28515625" style="74" customWidth="1"/>
    <col min="4105" max="4106" width="14" style="74" customWidth="1"/>
    <col min="4107" max="4108" width="13.42578125" style="74" customWidth="1"/>
    <col min="4109" max="4109" width="15.85546875" style="74" customWidth="1"/>
    <col min="4110" max="4352" width="11.42578125" style="74"/>
    <col min="4353" max="4353" width="5.28515625" style="74" customWidth="1"/>
    <col min="4354" max="4354" width="7.140625" style="74" customWidth="1"/>
    <col min="4355" max="4355" width="64.42578125" style="74" customWidth="1"/>
    <col min="4356" max="4356" width="12.85546875" style="74" bestFit="1" customWidth="1"/>
    <col min="4357" max="4357" width="6.85546875" style="74" bestFit="1" customWidth="1"/>
    <col min="4358" max="4358" width="13.7109375" style="74" bestFit="1" customWidth="1"/>
    <col min="4359" max="4359" width="12.5703125" style="74" bestFit="1" customWidth="1"/>
    <col min="4360" max="4360" width="15.28515625" style="74" customWidth="1"/>
    <col min="4361" max="4362" width="14" style="74" customWidth="1"/>
    <col min="4363" max="4364" width="13.42578125" style="74" customWidth="1"/>
    <col min="4365" max="4365" width="15.85546875" style="74" customWidth="1"/>
    <col min="4366" max="4608" width="11.42578125" style="74"/>
    <col min="4609" max="4609" width="5.28515625" style="74" customWidth="1"/>
    <col min="4610" max="4610" width="7.140625" style="74" customWidth="1"/>
    <col min="4611" max="4611" width="64.42578125" style="74" customWidth="1"/>
    <col min="4612" max="4612" width="12.85546875" style="74" bestFit="1" customWidth="1"/>
    <col min="4613" max="4613" width="6.85546875" style="74" bestFit="1" customWidth="1"/>
    <col min="4614" max="4614" width="13.7109375" style="74" bestFit="1" customWidth="1"/>
    <col min="4615" max="4615" width="12.5703125" style="74" bestFit="1" customWidth="1"/>
    <col min="4616" max="4616" width="15.28515625" style="74" customWidth="1"/>
    <col min="4617" max="4618" width="14" style="74" customWidth="1"/>
    <col min="4619" max="4620" width="13.42578125" style="74" customWidth="1"/>
    <col min="4621" max="4621" width="15.85546875" style="74" customWidth="1"/>
    <col min="4622" max="4864" width="11.42578125" style="74"/>
    <col min="4865" max="4865" width="5.28515625" style="74" customWidth="1"/>
    <col min="4866" max="4866" width="7.140625" style="74" customWidth="1"/>
    <col min="4867" max="4867" width="64.42578125" style="74" customWidth="1"/>
    <col min="4868" max="4868" width="12.85546875" style="74" bestFit="1" customWidth="1"/>
    <col min="4869" max="4869" width="6.85546875" style="74" bestFit="1" customWidth="1"/>
    <col min="4870" max="4870" width="13.7109375" style="74" bestFit="1" customWidth="1"/>
    <col min="4871" max="4871" width="12.5703125" style="74" bestFit="1" customWidth="1"/>
    <col min="4872" max="4872" width="15.28515625" style="74" customWidth="1"/>
    <col min="4873" max="4874" width="14" style="74" customWidth="1"/>
    <col min="4875" max="4876" width="13.42578125" style="74" customWidth="1"/>
    <col min="4877" max="4877" width="15.85546875" style="74" customWidth="1"/>
    <col min="4878" max="5120" width="11.42578125" style="74"/>
    <col min="5121" max="5121" width="5.28515625" style="74" customWidth="1"/>
    <col min="5122" max="5122" width="7.140625" style="74" customWidth="1"/>
    <col min="5123" max="5123" width="64.42578125" style="74" customWidth="1"/>
    <col min="5124" max="5124" width="12.85546875" style="74" bestFit="1" customWidth="1"/>
    <col min="5125" max="5125" width="6.85546875" style="74" bestFit="1" customWidth="1"/>
    <col min="5126" max="5126" width="13.7109375" style="74" bestFit="1" customWidth="1"/>
    <col min="5127" max="5127" width="12.5703125" style="74" bestFit="1" customWidth="1"/>
    <col min="5128" max="5128" width="15.28515625" style="74" customWidth="1"/>
    <col min="5129" max="5130" width="14" style="74" customWidth="1"/>
    <col min="5131" max="5132" width="13.42578125" style="74" customWidth="1"/>
    <col min="5133" max="5133" width="15.85546875" style="74" customWidth="1"/>
    <col min="5134" max="5376" width="11.42578125" style="74"/>
    <col min="5377" max="5377" width="5.28515625" style="74" customWidth="1"/>
    <col min="5378" max="5378" width="7.140625" style="74" customWidth="1"/>
    <col min="5379" max="5379" width="64.42578125" style="74" customWidth="1"/>
    <col min="5380" max="5380" width="12.85546875" style="74" bestFit="1" customWidth="1"/>
    <col min="5381" max="5381" width="6.85546875" style="74" bestFit="1" customWidth="1"/>
    <col min="5382" max="5382" width="13.7109375" style="74" bestFit="1" customWidth="1"/>
    <col min="5383" max="5383" width="12.5703125" style="74" bestFit="1" customWidth="1"/>
    <col min="5384" max="5384" width="15.28515625" style="74" customWidth="1"/>
    <col min="5385" max="5386" width="14" style="74" customWidth="1"/>
    <col min="5387" max="5388" width="13.42578125" style="74" customWidth="1"/>
    <col min="5389" max="5389" width="15.85546875" style="74" customWidth="1"/>
    <col min="5390" max="5632" width="11.42578125" style="74"/>
    <col min="5633" max="5633" width="5.28515625" style="74" customWidth="1"/>
    <col min="5634" max="5634" width="7.140625" style="74" customWidth="1"/>
    <col min="5635" max="5635" width="64.42578125" style="74" customWidth="1"/>
    <col min="5636" max="5636" width="12.85546875" style="74" bestFit="1" customWidth="1"/>
    <col min="5637" max="5637" width="6.85546875" style="74" bestFit="1" customWidth="1"/>
    <col min="5638" max="5638" width="13.7109375" style="74" bestFit="1" customWidth="1"/>
    <col min="5639" max="5639" width="12.5703125" style="74" bestFit="1" customWidth="1"/>
    <col min="5640" max="5640" width="15.28515625" style="74" customWidth="1"/>
    <col min="5641" max="5642" width="14" style="74" customWidth="1"/>
    <col min="5643" max="5644" width="13.42578125" style="74" customWidth="1"/>
    <col min="5645" max="5645" width="15.85546875" style="74" customWidth="1"/>
    <col min="5646" max="5888" width="11.42578125" style="74"/>
    <col min="5889" max="5889" width="5.28515625" style="74" customWidth="1"/>
    <col min="5890" max="5890" width="7.140625" style="74" customWidth="1"/>
    <col min="5891" max="5891" width="64.42578125" style="74" customWidth="1"/>
    <col min="5892" max="5892" width="12.85546875" style="74" bestFit="1" customWidth="1"/>
    <col min="5893" max="5893" width="6.85546875" style="74" bestFit="1" customWidth="1"/>
    <col min="5894" max="5894" width="13.7109375" style="74" bestFit="1" customWidth="1"/>
    <col min="5895" max="5895" width="12.5703125" style="74" bestFit="1" customWidth="1"/>
    <col min="5896" max="5896" width="15.28515625" style="74" customWidth="1"/>
    <col min="5897" max="5898" width="14" style="74" customWidth="1"/>
    <col min="5899" max="5900" width="13.42578125" style="74" customWidth="1"/>
    <col min="5901" max="5901" width="15.85546875" style="74" customWidth="1"/>
    <col min="5902" max="6144" width="11.42578125" style="74"/>
    <col min="6145" max="6145" width="5.28515625" style="74" customWidth="1"/>
    <col min="6146" max="6146" width="7.140625" style="74" customWidth="1"/>
    <col min="6147" max="6147" width="64.42578125" style="74" customWidth="1"/>
    <col min="6148" max="6148" width="12.85546875" style="74" bestFit="1" customWidth="1"/>
    <col min="6149" max="6149" width="6.85546875" style="74" bestFit="1" customWidth="1"/>
    <col min="6150" max="6150" width="13.7109375" style="74" bestFit="1" customWidth="1"/>
    <col min="6151" max="6151" width="12.5703125" style="74" bestFit="1" customWidth="1"/>
    <col min="6152" max="6152" width="15.28515625" style="74" customWidth="1"/>
    <col min="6153" max="6154" width="14" style="74" customWidth="1"/>
    <col min="6155" max="6156" width="13.42578125" style="74" customWidth="1"/>
    <col min="6157" max="6157" width="15.85546875" style="74" customWidth="1"/>
    <col min="6158" max="6400" width="11.42578125" style="74"/>
    <col min="6401" max="6401" width="5.28515625" style="74" customWidth="1"/>
    <col min="6402" max="6402" width="7.140625" style="74" customWidth="1"/>
    <col min="6403" max="6403" width="64.42578125" style="74" customWidth="1"/>
    <col min="6404" max="6404" width="12.85546875" style="74" bestFit="1" customWidth="1"/>
    <col min="6405" max="6405" width="6.85546875" style="74" bestFit="1" customWidth="1"/>
    <col min="6406" max="6406" width="13.7109375" style="74" bestFit="1" customWidth="1"/>
    <col min="6407" max="6407" width="12.5703125" style="74" bestFit="1" customWidth="1"/>
    <col min="6408" max="6408" width="15.28515625" style="74" customWidth="1"/>
    <col min="6409" max="6410" width="14" style="74" customWidth="1"/>
    <col min="6411" max="6412" width="13.42578125" style="74" customWidth="1"/>
    <col min="6413" max="6413" width="15.85546875" style="74" customWidth="1"/>
    <col min="6414" max="6656" width="11.42578125" style="74"/>
    <col min="6657" max="6657" width="5.28515625" style="74" customWidth="1"/>
    <col min="6658" max="6658" width="7.140625" style="74" customWidth="1"/>
    <col min="6659" max="6659" width="64.42578125" style="74" customWidth="1"/>
    <col min="6660" max="6660" width="12.85546875" style="74" bestFit="1" customWidth="1"/>
    <col min="6661" max="6661" width="6.85546875" style="74" bestFit="1" customWidth="1"/>
    <col min="6662" max="6662" width="13.7109375" style="74" bestFit="1" customWidth="1"/>
    <col min="6663" max="6663" width="12.5703125" style="74" bestFit="1" customWidth="1"/>
    <col min="6664" max="6664" width="15.28515625" style="74" customWidth="1"/>
    <col min="6665" max="6666" width="14" style="74" customWidth="1"/>
    <col min="6667" max="6668" width="13.42578125" style="74" customWidth="1"/>
    <col min="6669" max="6669" width="15.85546875" style="74" customWidth="1"/>
    <col min="6670" max="6912" width="11.42578125" style="74"/>
    <col min="6913" max="6913" width="5.28515625" style="74" customWidth="1"/>
    <col min="6914" max="6914" width="7.140625" style="74" customWidth="1"/>
    <col min="6915" max="6915" width="64.42578125" style="74" customWidth="1"/>
    <col min="6916" max="6916" width="12.85546875" style="74" bestFit="1" customWidth="1"/>
    <col min="6917" max="6917" width="6.85546875" style="74" bestFit="1" customWidth="1"/>
    <col min="6918" max="6918" width="13.7109375" style="74" bestFit="1" customWidth="1"/>
    <col min="6919" max="6919" width="12.5703125" style="74" bestFit="1" customWidth="1"/>
    <col min="6920" max="6920" width="15.28515625" style="74" customWidth="1"/>
    <col min="6921" max="6922" width="14" style="74" customWidth="1"/>
    <col min="6923" max="6924" width="13.42578125" style="74" customWidth="1"/>
    <col min="6925" max="6925" width="15.85546875" style="74" customWidth="1"/>
    <col min="6926" max="7168" width="11.42578125" style="74"/>
    <col min="7169" max="7169" width="5.28515625" style="74" customWidth="1"/>
    <col min="7170" max="7170" width="7.140625" style="74" customWidth="1"/>
    <col min="7171" max="7171" width="64.42578125" style="74" customWidth="1"/>
    <col min="7172" max="7172" width="12.85546875" style="74" bestFit="1" customWidth="1"/>
    <col min="7173" max="7173" width="6.85546875" style="74" bestFit="1" customWidth="1"/>
    <col min="7174" max="7174" width="13.7109375" style="74" bestFit="1" customWidth="1"/>
    <col min="7175" max="7175" width="12.5703125" style="74" bestFit="1" customWidth="1"/>
    <col min="7176" max="7176" width="15.28515625" style="74" customWidth="1"/>
    <col min="7177" max="7178" width="14" style="74" customWidth="1"/>
    <col min="7179" max="7180" width="13.42578125" style="74" customWidth="1"/>
    <col min="7181" max="7181" width="15.85546875" style="74" customWidth="1"/>
    <col min="7182" max="7424" width="11.42578125" style="74"/>
    <col min="7425" max="7425" width="5.28515625" style="74" customWidth="1"/>
    <col min="7426" max="7426" width="7.140625" style="74" customWidth="1"/>
    <col min="7427" max="7427" width="64.42578125" style="74" customWidth="1"/>
    <col min="7428" max="7428" width="12.85546875" style="74" bestFit="1" customWidth="1"/>
    <col min="7429" max="7429" width="6.85546875" style="74" bestFit="1" customWidth="1"/>
    <col min="7430" max="7430" width="13.7109375" style="74" bestFit="1" customWidth="1"/>
    <col min="7431" max="7431" width="12.5703125" style="74" bestFit="1" customWidth="1"/>
    <col min="7432" max="7432" width="15.28515625" style="74" customWidth="1"/>
    <col min="7433" max="7434" width="14" style="74" customWidth="1"/>
    <col min="7435" max="7436" width="13.42578125" style="74" customWidth="1"/>
    <col min="7437" max="7437" width="15.85546875" style="74" customWidth="1"/>
    <col min="7438" max="7680" width="11.42578125" style="74"/>
    <col min="7681" max="7681" width="5.28515625" style="74" customWidth="1"/>
    <col min="7682" max="7682" width="7.140625" style="74" customWidth="1"/>
    <col min="7683" max="7683" width="64.42578125" style="74" customWidth="1"/>
    <col min="7684" max="7684" width="12.85546875" style="74" bestFit="1" customWidth="1"/>
    <col min="7685" max="7685" width="6.85546875" style="74" bestFit="1" customWidth="1"/>
    <col min="7686" max="7686" width="13.7109375" style="74" bestFit="1" customWidth="1"/>
    <col min="7687" max="7687" width="12.5703125" style="74" bestFit="1" customWidth="1"/>
    <col min="7688" max="7688" width="15.28515625" style="74" customWidth="1"/>
    <col min="7689" max="7690" width="14" style="74" customWidth="1"/>
    <col min="7691" max="7692" width="13.42578125" style="74" customWidth="1"/>
    <col min="7693" max="7693" width="15.85546875" style="74" customWidth="1"/>
    <col min="7694" max="7936" width="11.42578125" style="74"/>
    <col min="7937" max="7937" width="5.28515625" style="74" customWidth="1"/>
    <col min="7938" max="7938" width="7.140625" style="74" customWidth="1"/>
    <col min="7939" max="7939" width="64.42578125" style="74" customWidth="1"/>
    <col min="7940" max="7940" width="12.85546875" style="74" bestFit="1" customWidth="1"/>
    <col min="7941" max="7941" width="6.85546875" style="74" bestFit="1" customWidth="1"/>
    <col min="7942" max="7942" width="13.7109375" style="74" bestFit="1" customWidth="1"/>
    <col min="7943" max="7943" width="12.5703125" style="74" bestFit="1" customWidth="1"/>
    <col min="7944" max="7944" width="15.28515625" style="74" customWidth="1"/>
    <col min="7945" max="7946" width="14" style="74" customWidth="1"/>
    <col min="7947" max="7948" width="13.42578125" style="74" customWidth="1"/>
    <col min="7949" max="7949" width="15.85546875" style="74" customWidth="1"/>
    <col min="7950" max="8192" width="11.42578125" style="74"/>
    <col min="8193" max="8193" width="5.28515625" style="74" customWidth="1"/>
    <col min="8194" max="8194" width="7.140625" style="74" customWidth="1"/>
    <col min="8195" max="8195" width="64.42578125" style="74" customWidth="1"/>
    <col min="8196" max="8196" width="12.85546875" style="74" bestFit="1" customWidth="1"/>
    <col min="8197" max="8197" width="6.85546875" style="74" bestFit="1" customWidth="1"/>
    <col min="8198" max="8198" width="13.7109375" style="74" bestFit="1" customWidth="1"/>
    <col min="8199" max="8199" width="12.5703125" style="74" bestFit="1" customWidth="1"/>
    <col min="8200" max="8200" width="15.28515625" style="74" customWidth="1"/>
    <col min="8201" max="8202" width="14" style="74" customWidth="1"/>
    <col min="8203" max="8204" width="13.42578125" style="74" customWidth="1"/>
    <col min="8205" max="8205" width="15.85546875" style="74" customWidth="1"/>
    <col min="8206" max="8448" width="11.42578125" style="74"/>
    <col min="8449" max="8449" width="5.28515625" style="74" customWidth="1"/>
    <col min="8450" max="8450" width="7.140625" style="74" customWidth="1"/>
    <col min="8451" max="8451" width="64.42578125" style="74" customWidth="1"/>
    <col min="8452" max="8452" width="12.85546875" style="74" bestFit="1" customWidth="1"/>
    <col min="8453" max="8453" width="6.85546875" style="74" bestFit="1" customWidth="1"/>
    <col min="8454" max="8454" width="13.7109375" style="74" bestFit="1" customWidth="1"/>
    <col min="8455" max="8455" width="12.5703125" style="74" bestFit="1" customWidth="1"/>
    <col min="8456" max="8456" width="15.28515625" style="74" customWidth="1"/>
    <col min="8457" max="8458" width="14" style="74" customWidth="1"/>
    <col min="8459" max="8460" width="13.42578125" style="74" customWidth="1"/>
    <col min="8461" max="8461" width="15.85546875" style="74" customWidth="1"/>
    <col min="8462" max="8704" width="11.42578125" style="74"/>
    <col min="8705" max="8705" width="5.28515625" style="74" customWidth="1"/>
    <col min="8706" max="8706" width="7.140625" style="74" customWidth="1"/>
    <col min="8707" max="8707" width="64.42578125" style="74" customWidth="1"/>
    <col min="8708" max="8708" width="12.85546875" style="74" bestFit="1" customWidth="1"/>
    <col min="8709" max="8709" width="6.85546875" style="74" bestFit="1" customWidth="1"/>
    <col min="8710" max="8710" width="13.7109375" style="74" bestFit="1" customWidth="1"/>
    <col min="8711" max="8711" width="12.5703125" style="74" bestFit="1" customWidth="1"/>
    <col min="8712" max="8712" width="15.28515625" style="74" customWidth="1"/>
    <col min="8713" max="8714" width="14" style="74" customWidth="1"/>
    <col min="8715" max="8716" width="13.42578125" style="74" customWidth="1"/>
    <col min="8717" max="8717" width="15.85546875" style="74" customWidth="1"/>
    <col min="8718" max="8960" width="11.42578125" style="74"/>
    <col min="8961" max="8961" width="5.28515625" style="74" customWidth="1"/>
    <col min="8962" max="8962" width="7.140625" style="74" customWidth="1"/>
    <col min="8963" max="8963" width="64.42578125" style="74" customWidth="1"/>
    <col min="8964" max="8964" width="12.85546875" style="74" bestFit="1" customWidth="1"/>
    <col min="8965" max="8965" width="6.85546875" style="74" bestFit="1" customWidth="1"/>
    <col min="8966" max="8966" width="13.7109375" style="74" bestFit="1" customWidth="1"/>
    <col min="8967" max="8967" width="12.5703125" style="74" bestFit="1" customWidth="1"/>
    <col min="8968" max="8968" width="15.28515625" style="74" customWidth="1"/>
    <col min="8969" max="8970" width="14" style="74" customWidth="1"/>
    <col min="8971" max="8972" width="13.42578125" style="74" customWidth="1"/>
    <col min="8973" max="8973" width="15.85546875" style="74" customWidth="1"/>
    <col min="8974" max="9216" width="11.42578125" style="74"/>
    <col min="9217" max="9217" width="5.28515625" style="74" customWidth="1"/>
    <col min="9218" max="9218" width="7.140625" style="74" customWidth="1"/>
    <col min="9219" max="9219" width="64.42578125" style="74" customWidth="1"/>
    <col min="9220" max="9220" width="12.85546875" style="74" bestFit="1" customWidth="1"/>
    <col min="9221" max="9221" width="6.85546875" style="74" bestFit="1" customWidth="1"/>
    <col min="9222" max="9222" width="13.7109375" style="74" bestFit="1" customWidth="1"/>
    <col min="9223" max="9223" width="12.5703125" style="74" bestFit="1" customWidth="1"/>
    <col min="9224" max="9224" width="15.28515625" style="74" customWidth="1"/>
    <col min="9225" max="9226" width="14" style="74" customWidth="1"/>
    <col min="9227" max="9228" width="13.42578125" style="74" customWidth="1"/>
    <col min="9229" max="9229" width="15.85546875" style="74" customWidth="1"/>
    <col min="9230" max="9472" width="11.42578125" style="74"/>
    <col min="9473" max="9473" width="5.28515625" style="74" customWidth="1"/>
    <col min="9474" max="9474" width="7.140625" style="74" customWidth="1"/>
    <col min="9475" max="9475" width="64.42578125" style="74" customWidth="1"/>
    <col min="9476" max="9476" width="12.85546875" style="74" bestFit="1" customWidth="1"/>
    <col min="9477" max="9477" width="6.85546875" style="74" bestFit="1" customWidth="1"/>
    <col min="9478" max="9478" width="13.7109375" style="74" bestFit="1" customWidth="1"/>
    <col min="9479" max="9479" width="12.5703125" style="74" bestFit="1" customWidth="1"/>
    <col min="9480" max="9480" width="15.28515625" style="74" customWidth="1"/>
    <col min="9481" max="9482" width="14" style="74" customWidth="1"/>
    <col min="9483" max="9484" width="13.42578125" style="74" customWidth="1"/>
    <col min="9485" max="9485" width="15.85546875" style="74" customWidth="1"/>
    <col min="9486" max="9728" width="11.42578125" style="74"/>
    <col min="9729" max="9729" width="5.28515625" style="74" customWidth="1"/>
    <col min="9730" max="9730" width="7.140625" style="74" customWidth="1"/>
    <col min="9731" max="9731" width="64.42578125" style="74" customWidth="1"/>
    <col min="9732" max="9732" width="12.85546875" style="74" bestFit="1" customWidth="1"/>
    <col min="9733" max="9733" width="6.85546875" style="74" bestFit="1" customWidth="1"/>
    <col min="9734" max="9734" width="13.7109375" style="74" bestFit="1" customWidth="1"/>
    <col min="9735" max="9735" width="12.5703125" style="74" bestFit="1" customWidth="1"/>
    <col min="9736" max="9736" width="15.28515625" style="74" customWidth="1"/>
    <col min="9737" max="9738" width="14" style="74" customWidth="1"/>
    <col min="9739" max="9740" width="13.42578125" style="74" customWidth="1"/>
    <col min="9741" max="9741" width="15.85546875" style="74" customWidth="1"/>
    <col min="9742" max="9984" width="11.42578125" style="74"/>
    <col min="9985" max="9985" width="5.28515625" style="74" customWidth="1"/>
    <col min="9986" max="9986" width="7.140625" style="74" customWidth="1"/>
    <col min="9987" max="9987" width="64.42578125" style="74" customWidth="1"/>
    <col min="9988" max="9988" width="12.85546875" style="74" bestFit="1" customWidth="1"/>
    <col min="9989" max="9989" width="6.85546875" style="74" bestFit="1" customWidth="1"/>
    <col min="9990" max="9990" width="13.7109375" style="74" bestFit="1" customWidth="1"/>
    <col min="9991" max="9991" width="12.5703125" style="74" bestFit="1" customWidth="1"/>
    <col min="9992" max="9992" width="15.28515625" style="74" customWidth="1"/>
    <col min="9993" max="9994" width="14" style="74" customWidth="1"/>
    <col min="9995" max="9996" width="13.42578125" style="74" customWidth="1"/>
    <col min="9997" max="9997" width="15.85546875" style="74" customWidth="1"/>
    <col min="9998" max="10240" width="11.42578125" style="74"/>
    <col min="10241" max="10241" width="5.28515625" style="74" customWidth="1"/>
    <col min="10242" max="10242" width="7.140625" style="74" customWidth="1"/>
    <col min="10243" max="10243" width="64.42578125" style="74" customWidth="1"/>
    <col min="10244" max="10244" width="12.85546875" style="74" bestFit="1" customWidth="1"/>
    <col min="10245" max="10245" width="6.85546875" style="74" bestFit="1" customWidth="1"/>
    <col min="10246" max="10246" width="13.7109375" style="74" bestFit="1" customWidth="1"/>
    <col min="10247" max="10247" width="12.5703125" style="74" bestFit="1" customWidth="1"/>
    <col min="10248" max="10248" width="15.28515625" style="74" customWidth="1"/>
    <col min="10249" max="10250" width="14" style="74" customWidth="1"/>
    <col min="10251" max="10252" width="13.42578125" style="74" customWidth="1"/>
    <col min="10253" max="10253" width="15.85546875" style="74" customWidth="1"/>
    <col min="10254" max="10496" width="11.42578125" style="74"/>
    <col min="10497" max="10497" width="5.28515625" style="74" customWidth="1"/>
    <col min="10498" max="10498" width="7.140625" style="74" customWidth="1"/>
    <col min="10499" max="10499" width="64.42578125" style="74" customWidth="1"/>
    <col min="10500" max="10500" width="12.85546875" style="74" bestFit="1" customWidth="1"/>
    <col min="10501" max="10501" width="6.85546875" style="74" bestFit="1" customWidth="1"/>
    <col min="10502" max="10502" width="13.7109375" style="74" bestFit="1" customWidth="1"/>
    <col min="10503" max="10503" width="12.5703125" style="74" bestFit="1" customWidth="1"/>
    <col min="10504" max="10504" width="15.28515625" style="74" customWidth="1"/>
    <col min="10505" max="10506" width="14" style="74" customWidth="1"/>
    <col min="10507" max="10508" width="13.42578125" style="74" customWidth="1"/>
    <col min="10509" max="10509" width="15.85546875" style="74" customWidth="1"/>
    <col min="10510" max="10752" width="11.42578125" style="74"/>
    <col min="10753" max="10753" width="5.28515625" style="74" customWidth="1"/>
    <col min="10754" max="10754" width="7.140625" style="74" customWidth="1"/>
    <col min="10755" max="10755" width="64.42578125" style="74" customWidth="1"/>
    <col min="10756" max="10756" width="12.85546875" style="74" bestFit="1" customWidth="1"/>
    <col min="10757" max="10757" width="6.85546875" style="74" bestFit="1" customWidth="1"/>
    <col min="10758" max="10758" width="13.7109375" style="74" bestFit="1" customWidth="1"/>
    <col min="10759" max="10759" width="12.5703125" style="74" bestFit="1" customWidth="1"/>
    <col min="10760" max="10760" width="15.28515625" style="74" customWidth="1"/>
    <col min="10761" max="10762" width="14" style="74" customWidth="1"/>
    <col min="10763" max="10764" width="13.42578125" style="74" customWidth="1"/>
    <col min="10765" max="10765" width="15.85546875" style="74" customWidth="1"/>
    <col min="10766" max="11008" width="11.42578125" style="74"/>
    <col min="11009" max="11009" width="5.28515625" style="74" customWidth="1"/>
    <col min="11010" max="11010" width="7.140625" style="74" customWidth="1"/>
    <col min="11011" max="11011" width="64.42578125" style="74" customWidth="1"/>
    <col min="11012" max="11012" width="12.85546875" style="74" bestFit="1" customWidth="1"/>
    <col min="11013" max="11013" width="6.85546875" style="74" bestFit="1" customWidth="1"/>
    <col min="11014" max="11014" width="13.7109375" style="74" bestFit="1" customWidth="1"/>
    <col min="11015" max="11015" width="12.5703125" style="74" bestFit="1" customWidth="1"/>
    <col min="11016" max="11016" width="15.28515625" style="74" customWidth="1"/>
    <col min="11017" max="11018" width="14" style="74" customWidth="1"/>
    <col min="11019" max="11020" width="13.42578125" style="74" customWidth="1"/>
    <col min="11021" max="11021" width="15.85546875" style="74" customWidth="1"/>
    <col min="11022" max="11264" width="11.42578125" style="74"/>
    <col min="11265" max="11265" width="5.28515625" style="74" customWidth="1"/>
    <col min="11266" max="11266" width="7.140625" style="74" customWidth="1"/>
    <col min="11267" max="11267" width="64.42578125" style="74" customWidth="1"/>
    <col min="11268" max="11268" width="12.85546875" style="74" bestFit="1" customWidth="1"/>
    <col min="11269" max="11269" width="6.85546875" style="74" bestFit="1" customWidth="1"/>
    <col min="11270" max="11270" width="13.7109375" style="74" bestFit="1" customWidth="1"/>
    <col min="11271" max="11271" width="12.5703125" style="74" bestFit="1" customWidth="1"/>
    <col min="11272" max="11272" width="15.28515625" style="74" customWidth="1"/>
    <col min="11273" max="11274" width="14" style="74" customWidth="1"/>
    <col min="11275" max="11276" width="13.42578125" style="74" customWidth="1"/>
    <col min="11277" max="11277" width="15.85546875" style="74" customWidth="1"/>
    <col min="11278" max="11520" width="11.42578125" style="74"/>
    <col min="11521" max="11521" width="5.28515625" style="74" customWidth="1"/>
    <col min="11522" max="11522" width="7.140625" style="74" customWidth="1"/>
    <col min="11523" max="11523" width="64.42578125" style="74" customWidth="1"/>
    <col min="11524" max="11524" width="12.85546875" style="74" bestFit="1" customWidth="1"/>
    <col min="11525" max="11525" width="6.85546875" style="74" bestFit="1" customWidth="1"/>
    <col min="11526" max="11526" width="13.7109375" style="74" bestFit="1" customWidth="1"/>
    <col min="11527" max="11527" width="12.5703125" style="74" bestFit="1" customWidth="1"/>
    <col min="11528" max="11528" width="15.28515625" style="74" customWidth="1"/>
    <col min="11529" max="11530" width="14" style="74" customWidth="1"/>
    <col min="11531" max="11532" width="13.42578125" style="74" customWidth="1"/>
    <col min="11533" max="11533" width="15.85546875" style="74" customWidth="1"/>
    <col min="11534" max="11776" width="11.42578125" style="74"/>
    <col min="11777" max="11777" width="5.28515625" style="74" customWidth="1"/>
    <col min="11778" max="11778" width="7.140625" style="74" customWidth="1"/>
    <col min="11779" max="11779" width="64.42578125" style="74" customWidth="1"/>
    <col min="11780" max="11780" width="12.85546875" style="74" bestFit="1" customWidth="1"/>
    <col min="11781" max="11781" width="6.85546875" style="74" bestFit="1" customWidth="1"/>
    <col min="11782" max="11782" width="13.7109375" style="74" bestFit="1" customWidth="1"/>
    <col min="11783" max="11783" width="12.5703125" style="74" bestFit="1" customWidth="1"/>
    <col min="11784" max="11784" width="15.28515625" style="74" customWidth="1"/>
    <col min="11785" max="11786" width="14" style="74" customWidth="1"/>
    <col min="11787" max="11788" width="13.42578125" style="74" customWidth="1"/>
    <col min="11789" max="11789" width="15.85546875" style="74" customWidth="1"/>
    <col min="11790" max="12032" width="11.42578125" style="74"/>
    <col min="12033" max="12033" width="5.28515625" style="74" customWidth="1"/>
    <col min="12034" max="12034" width="7.140625" style="74" customWidth="1"/>
    <col min="12035" max="12035" width="64.42578125" style="74" customWidth="1"/>
    <col min="12036" max="12036" width="12.85546875" style="74" bestFit="1" customWidth="1"/>
    <col min="12037" max="12037" width="6.85546875" style="74" bestFit="1" customWidth="1"/>
    <col min="12038" max="12038" width="13.7109375" style="74" bestFit="1" customWidth="1"/>
    <col min="12039" max="12039" width="12.5703125" style="74" bestFit="1" customWidth="1"/>
    <col min="12040" max="12040" width="15.28515625" style="74" customWidth="1"/>
    <col min="12041" max="12042" width="14" style="74" customWidth="1"/>
    <col min="12043" max="12044" width="13.42578125" style="74" customWidth="1"/>
    <col min="12045" max="12045" width="15.85546875" style="74" customWidth="1"/>
    <col min="12046" max="12288" width="11.42578125" style="74"/>
    <col min="12289" max="12289" width="5.28515625" style="74" customWidth="1"/>
    <col min="12290" max="12290" width="7.140625" style="74" customWidth="1"/>
    <col min="12291" max="12291" width="64.42578125" style="74" customWidth="1"/>
    <col min="12292" max="12292" width="12.85546875" style="74" bestFit="1" customWidth="1"/>
    <col min="12293" max="12293" width="6.85546875" style="74" bestFit="1" customWidth="1"/>
    <col min="12294" max="12294" width="13.7109375" style="74" bestFit="1" customWidth="1"/>
    <col min="12295" max="12295" width="12.5703125" style="74" bestFit="1" customWidth="1"/>
    <col min="12296" max="12296" width="15.28515625" style="74" customWidth="1"/>
    <col min="12297" max="12298" width="14" style="74" customWidth="1"/>
    <col min="12299" max="12300" width="13.42578125" style="74" customWidth="1"/>
    <col min="12301" max="12301" width="15.85546875" style="74" customWidth="1"/>
    <col min="12302" max="12544" width="11.42578125" style="74"/>
    <col min="12545" max="12545" width="5.28515625" style="74" customWidth="1"/>
    <col min="12546" max="12546" width="7.140625" style="74" customWidth="1"/>
    <col min="12547" max="12547" width="64.42578125" style="74" customWidth="1"/>
    <col min="12548" max="12548" width="12.85546875" style="74" bestFit="1" customWidth="1"/>
    <col min="12549" max="12549" width="6.85546875" style="74" bestFit="1" customWidth="1"/>
    <col min="12550" max="12550" width="13.7109375" style="74" bestFit="1" customWidth="1"/>
    <col min="12551" max="12551" width="12.5703125" style="74" bestFit="1" customWidth="1"/>
    <col min="12552" max="12552" width="15.28515625" style="74" customWidth="1"/>
    <col min="12553" max="12554" width="14" style="74" customWidth="1"/>
    <col min="12555" max="12556" width="13.42578125" style="74" customWidth="1"/>
    <col min="12557" max="12557" width="15.85546875" style="74" customWidth="1"/>
    <col min="12558" max="12800" width="11.42578125" style="74"/>
    <col min="12801" max="12801" width="5.28515625" style="74" customWidth="1"/>
    <col min="12802" max="12802" width="7.140625" style="74" customWidth="1"/>
    <col min="12803" max="12803" width="64.42578125" style="74" customWidth="1"/>
    <col min="12804" max="12804" width="12.85546875" style="74" bestFit="1" customWidth="1"/>
    <col min="12805" max="12805" width="6.85546875" style="74" bestFit="1" customWidth="1"/>
    <col min="12806" max="12806" width="13.7109375" style="74" bestFit="1" customWidth="1"/>
    <col min="12807" max="12807" width="12.5703125" style="74" bestFit="1" customWidth="1"/>
    <col min="12808" max="12808" width="15.28515625" style="74" customWidth="1"/>
    <col min="12809" max="12810" width="14" style="74" customWidth="1"/>
    <col min="12811" max="12812" width="13.42578125" style="74" customWidth="1"/>
    <col min="12813" max="12813" width="15.85546875" style="74" customWidth="1"/>
    <col min="12814" max="13056" width="11.42578125" style="74"/>
    <col min="13057" max="13057" width="5.28515625" style="74" customWidth="1"/>
    <col min="13058" max="13058" width="7.140625" style="74" customWidth="1"/>
    <col min="13059" max="13059" width="64.42578125" style="74" customWidth="1"/>
    <col min="13060" max="13060" width="12.85546875" style="74" bestFit="1" customWidth="1"/>
    <col min="13061" max="13061" width="6.85546875" style="74" bestFit="1" customWidth="1"/>
    <col min="13062" max="13062" width="13.7109375" style="74" bestFit="1" customWidth="1"/>
    <col min="13063" max="13063" width="12.5703125" style="74" bestFit="1" customWidth="1"/>
    <col min="13064" max="13064" width="15.28515625" style="74" customWidth="1"/>
    <col min="13065" max="13066" width="14" style="74" customWidth="1"/>
    <col min="13067" max="13068" width="13.42578125" style="74" customWidth="1"/>
    <col min="13069" max="13069" width="15.85546875" style="74" customWidth="1"/>
    <col min="13070" max="13312" width="11.42578125" style="74"/>
    <col min="13313" max="13313" width="5.28515625" style="74" customWidth="1"/>
    <col min="13314" max="13314" width="7.140625" style="74" customWidth="1"/>
    <col min="13315" max="13315" width="64.42578125" style="74" customWidth="1"/>
    <col min="13316" max="13316" width="12.85546875" style="74" bestFit="1" customWidth="1"/>
    <col min="13317" max="13317" width="6.85546875" style="74" bestFit="1" customWidth="1"/>
    <col min="13318" max="13318" width="13.7109375" style="74" bestFit="1" customWidth="1"/>
    <col min="13319" max="13319" width="12.5703125" style="74" bestFit="1" customWidth="1"/>
    <col min="13320" max="13320" width="15.28515625" style="74" customWidth="1"/>
    <col min="13321" max="13322" width="14" style="74" customWidth="1"/>
    <col min="13323" max="13324" width="13.42578125" style="74" customWidth="1"/>
    <col min="13325" max="13325" width="15.85546875" style="74" customWidth="1"/>
    <col min="13326" max="13568" width="11.42578125" style="74"/>
    <col min="13569" max="13569" width="5.28515625" style="74" customWidth="1"/>
    <col min="13570" max="13570" width="7.140625" style="74" customWidth="1"/>
    <col min="13571" max="13571" width="64.42578125" style="74" customWidth="1"/>
    <col min="13572" max="13572" width="12.85546875" style="74" bestFit="1" customWidth="1"/>
    <col min="13573" max="13573" width="6.85546875" style="74" bestFit="1" customWidth="1"/>
    <col min="13574" max="13574" width="13.7109375" style="74" bestFit="1" customWidth="1"/>
    <col min="13575" max="13575" width="12.5703125" style="74" bestFit="1" customWidth="1"/>
    <col min="13576" max="13576" width="15.28515625" style="74" customWidth="1"/>
    <col min="13577" max="13578" width="14" style="74" customWidth="1"/>
    <col min="13579" max="13580" width="13.42578125" style="74" customWidth="1"/>
    <col min="13581" max="13581" width="15.85546875" style="74" customWidth="1"/>
    <col min="13582" max="13824" width="11.42578125" style="74"/>
    <col min="13825" max="13825" width="5.28515625" style="74" customWidth="1"/>
    <col min="13826" max="13826" width="7.140625" style="74" customWidth="1"/>
    <col min="13827" max="13827" width="64.42578125" style="74" customWidth="1"/>
    <col min="13828" max="13828" width="12.85546875" style="74" bestFit="1" customWidth="1"/>
    <col min="13829" max="13829" width="6.85546875" style="74" bestFit="1" customWidth="1"/>
    <col min="13830" max="13830" width="13.7109375" style="74" bestFit="1" customWidth="1"/>
    <col min="13831" max="13831" width="12.5703125" style="74" bestFit="1" customWidth="1"/>
    <col min="13832" max="13832" width="15.28515625" style="74" customWidth="1"/>
    <col min="13833" max="13834" width="14" style="74" customWidth="1"/>
    <col min="13835" max="13836" width="13.42578125" style="74" customWidth="1"/>
    <col min="13837" max="13837" width="15.85546875" style="74" customWidth="1"/>
    <col min="13838" max="14080" width="11.42578125" style="74"/>
    <col min="14081" max="14081" width="5.28515625" style="74" customWidth="1"/>
    <col min="14082" max="14082" width="7.140625" style="74" customWidth="1"/>
    <col min="14083" max="14083" width="64.42578125" style="74" customWidth="1"/>
    <col min="14084" max="14084" width="12.85546875" style="74" bestFit="1" customWidth="1"/>
    <col min="14085" max="14085" width="6.85546875" style="74" bestFit="1" customWidth="1"/>
    <col min="14086" max="14086" width="13.7109375" style="74" bestFit="1" customWidth="1"/>
    <col min="14087" max="14087" width="12.5703125" style="74" bestFit="1" customWidth="1"/>
    <col min="14088" max="14088" width="15.28515625" style="74" customWidth="1"/>
    <col min="14089" max="14090" width="14" style="74" customWidth="1"/>
    <col min="14091" max="14092" width="13.42578125" style="74" customWidth="1"/>
    <col min="14093" max="14093" width="15.85546875" style="74" customWidth="1"/>
    <col min="14094" max="14336" width="11.42578125" style="74"/>
    <col min="14337" max="14337" width="5.28515625" style="74" customWidth="1"/>
    <col min="14338" max="14338" width="7.140625" style="74" customWidth="1"/>
    <col min="14339" max="14339" width="64.42578125" style="74" customWidth="1"/>
    <col min="14340" max="14340" width="12.85546875" style="74" bestFit="1" customWidth="1"/>
    <col min="14341" max="14341" width="6.85546875" style="74" bestFit="1" customWidth="1"/>
    <col min="14342" max="14342" width="13.7109375" style="74" bestFit="1" customWidth="1"/>
    <col min="14343" max="14343" width="12.5703125" style="74" bestFit="1" customWidth="1"/>
    <col min="14344" max="14344" width="15.28515625" style="74" customWidth="1"/>
    <col min="14345" max="14346" width="14" style="74" customWidth="1"/>
    <col min="14347" max="14348" width="13.42578125" style="74" customWidth="1"/>
    <col min="14349" max="14349" width="15.85546875" style="74" customWidth="1"/>
    <col min="14350" max="14592" width="11.42578125" style="74"/>
    <col min="14593" max="14593" width="5.28515625" style="74" customWidth="1"/>
    <col min="14594" max="14594" width="7.140625" style="74" customWidth="1"/>
    <col min="14595" max="14595" width="64.42578125" style="74" customWidth="1"/>
    <col min="14596" max="14596" width="12.85546875" style="74" bestFit="1" customWidth="1"/>
    <col min="14597" max="14597" width="6.85546875" style="74" bestFit="1" customWidth="1"/>
    <col min="14598" max="14598" width="13.7109375" style="74" bestFit="1" customWidth="1"/>
    <col min="14599" max="14599" width="12.5703125" style="74" bestFit="1" customWidth="1"/>
    <col min="14600" max="14600" width="15.28515625" style="74" customWidth="1"/>
    <col min="14601" max="14602" width="14" style="74" customWidth="1"/>
    <col min="14603" max="14604" width="13.42578125" style="74" customWidth="1"/>
    <col min="14605" max="14605" width="15.85546875" style="74" customWidth="1"/>
    <col min="14606" max="14848" width="11.42578125" style="74"/>
    <col min="14849" max="14849" width="5.28515625" style="74" customWidth="1"/>
    <col min="14850" max="14850" width="7.140625" style="74" customWidth="1"/>
    <col min="14851" max="14851" width="64.42578125" style="74" customWidth="1"/>
    <col min="14852" max="14852" width="12.85546875" style="74" bestFit="1" customWidth="1"/>
    <col min="14853" max="14853" width="6.85546875" style="74" bestFit="1" customWidth="1"/>
    <col min="14854" max="14854" width="13.7109375" style="74" bestFit="1" customWidth="1"/>
    <col min="14855" max="14855" width="12.5703125" style="74" bestFit="1" customWidth="1"/>
    <col min="14856" max="14856" width="15.28515625" style="74" customWidth="1"/>
    <col min="14857" max="14858" width="14" style="74" customWidth="1"/>
    <col min="14859" max="14860" width="13.42578125" style="74" customWidth="1"/>
    <col min="14861" max="14861" width="15.85546875" style="74" customWidth="1"/>
    <col min="14862" max="15104" width="11.42578125" style="74"/>
    <col min="15105" max="15105" width="5.28515625" style="74" customWidth="1"/>
    <col min="15106" max="15106" width="7.140625" style="74" customWidth="1"/>
    <col min="15107" max="15107" width="64.42578125" style="74" customWidth="1"/>
    <col min="15108" max="15108" width="12.85546875" style="74" bestFit="1" customWidth="1"/>
    <col min="15109" max="15109" width="6.85546875" style="74" bestFit="1" customWidth="1"/>
    <col min="15110" max="15110" width="13.7109375" style="74" bestFit="1" customWidth="1"/>
    <col min="15111" max="15111" width="12.5703125" style="74" bestFit="1" customWidth="1"/>
    <col min="15112" max="15112" width="15.28515625" style="74" customWidth="1"/>
    <col min="15113" max="15114" width="14" style="74" customWidth="1"/>
    <col min="15115" max="15116" width="13.42578125" style="74" customWidth="1"/>
    <col min="15117" max="15117" width="15.85546875" style="74" customWidth="1"/>
    <col min="15118" max="15360" width="11.42578125" style="74"/>
    <col min="15361" max="15361" width="5.28515625" style="74" customWidth="1"/>
    <col min="15362" max="15362" width="7.140625" style="74" customWidth="1"/>
    <col min="15363" max="15363" width="64.42578125" style="74" customWidth="1"/>
    <col min="15364" max="15364" width="12.85546875" style="74" bestFit="1" customWidth="1"/>
    <col min="15365" max="15365" width="6.85546875" style="74" bestFit="1" customWidth="1"/>
    <col min="15366" max="15366" width="13.7109375" style="74" bestFit="1" customWidth="1"/>
    <col min="15367" max="15367" width="12.5703125" style="74" bestFit="1" customWidth="1"/>
    <col min="15368" max="15368" width="15.28515625" style="74" customWidth="1"/>
    <col min="15369" max="15370" width="14" style="74" customWidth="1"/>
    <col min="15371" max="15372" width="13.42578125" style="74" customWidth="1"/>
    <col min="15373" max="15373" width="15.85546875" style="74" customWidth="1"/>
    <col min="15374" max="15616" width="11.42578125" style="74"/>
    <col min="15617" max="15617" width="5.28515625" style="74" customWidth="1"/>
    <col min="15618" max="15618" width="7.140625" style="74" customWidth="1"/>
    <col min="15619" max="15619" width="64.42578125" style="74" customWidth="1"/>
    <col min="15620" max="15620" width="12.85546875" style="74" bestFit="1" customWidth="1"/>
    <col min="15621" max="15621" width="6.85546875" style="74" bestFit="1" customWidth="1"/>
    <col min="15622" max="15622" width="13.7109375" style="74" bestFit="1" customWidth="1"/>
    <col min="15623" max="15623" width="12.5703125" style="74" bestFit="1" customWidth="1"/>
    <col min="15624" max="15624" width="15.28515625" style="74" customWidth="1"/>
    <col min="15625" max="15626" width="14" style="74" customWidth="1"/>
    <col min="15627" max="15628" width="13.42578125" style="74" customWidth="1"/>
    <col min="15629" max="15629" width="15.85546875" style="74" customWidth="1"/>
    <col min="15630" max="15872" width="11.42578125" style="74"/>
    <col min="15873" max="15873" width="5.28515625" style="74" customWidth="1"/>
    <col min="15874" max="15874" width="7.140625" style="74" customWidth="1"/>
    <col min="15875" max="15875" width="64.42578125" style="74" customWidth="1"/>
    <col min="15876" max="15876" width="12.85546875" style="74" bestFit="1" customWidth="1"/>
    <col min="15877" max="15877" width="6.85546875" style="74" bestFit="1" customWidth="1"/>
    <col min="15878" max="15878" width="13.7109375" style="74" bestFit="1" customWidth="1"/>
    <col min="15879" max="15879" width="12.5703125" style="74" bestFit="1" customWidth="1"/>
    <col min="15880" max="15880" width="15.28515625" style="74" customWidth="1"/>
    <col min="15881" max="15882" width="14" style="74" customWidth="1"/>
    <col min="15883" max="15884" width="13.42578125" style="74" customWidth="1"/>
    <col min="15885" max="15885" width="15.85546875" style="74" customWidth="1"/>
    <col min="15886" max="16128" width="11.42578125" style="74"/>
    <col min="16129" max="16129" width="5.28515625" style="74" customWidth="1"/>
    <col min="16130" max="16130" width="7.140625" style="74" customWidth="1"/>
    <col min="16131" max="16131" width="64.42578125" style="74" customWidth="1"/>
    <col min="16132" max="16132" width="12.85546875" style="74" bestFit="1" customWidth="1"/>
    <col min="16133" max="16133" width="6.85546875" style="74" bestFit="1" customWidth="1"/>
    <col min="16134" max="16134" width="13.7109375" style="74" bestFit="1" customWidth="1"/>
    <col min="16135" max="16135" width="12.5703125" style="74" bestFit="1" customWidth="1"/>
    <col min="16136" max="16136" width="15.28515625" style="74" customWidth="1"/>
    <col min="16137" max="16138" width="14" style="74" customWidth="1"/>
    <col min="16139" max="16140" width="13.42578125" style="74" customWidth="1"/>
    <col min="16141" max="16141" width="15.85546875" style="74" customWidth="1"/>
    <col min="16142" max="16384" width="11.42578125" style="74"/>
  </cols>
  <sheetData>
    <row r="1" spans="1:13" ht="50.25" customHeight="1" x14ac:dyDescent="0.25">
      <c r="A1" s="101"/>
      <c r="B1" s="102"/>
      <c r="C1" s="181" t="s">
        <v>13</v>
      </c>
      <c r="D1" s="182"/>
      <c r="E1" s="182"/>
      <c r="F1" s="182"/>
      <c r="G1" s="183"/>
      <c r="H1" s="103"/>
    </row>
    <row r="2" spans="1:13" s="104" customFormat="1" ht="15.75" customHeight="1" x14ac:dyDescent="0.2">
      <c r="A2" s="184"/>
      <c r="B2" s="185"/>
      <c r="C2" s="188" t="s">
        <v>14</v>
      </c>
      <c r="D2" s="188"/>
      <c r="E2" s="188"/>
      <c r="F2" s="188"/>
      <c r="G2" s="189"/>
    </row>
    <row r="3" spans="1:13" s="105" customFormat="1" ht="66.75" customHeight="1" x14ac:dyDescent="0.2">
      <c r="A3" s="186"/>
      <c r="B3" s="187"/>
      <c r="C3" s="190" t="s">
        <v>44</v>
      </c>
      <c r="D3" s="190"/>
      <c r="E3" s="190"/>
      <c r="F3" s="190"/>
      <c r="G3" s="191"/>
    </row>
    <row r="4" spans="1:13" s="104" customFormat="1" ht="14.25" x14ac:dyDescent="0.2">
      <c r="A4" s="106">
        <v>1</v>
      </c>
      <c r="B4" s="106">
        <v>2</v>
      </c>
      <c r="C4" s="107">
        <v>3</v>
      </c>
      <c r="D4" s="108">
        <v>4</v>
      </c>
      <c r="E4" s="109">
        <v>5</v>
      </c>
      <c r="F4" s="110">
        <v>6</v>
      </c>
      <c r="G4" s="111">
        <v>7</v>
      </c>
      <c r="H4" s="111">
        <v>8</v>
      </c>
      <c r="I4" s="111">
        <v>9</v>
      </c>
      <c r="J4" s="111">
        <v>10</v>
      </c>
      <c r="K4" s="111">
        <v>11</v>
      </c>
      <c r="L4" s="111">
        <v>12</v>
      </c>
      <c r="M4" s="111">
        <v>13</v>
      </c>
    </row>
    <row r="5" spans="1:13" s="104" customFormat="1" ht="21.6" customHeight="1" x14ac:dyDescent="0.2">
      <c r="A5" s="112" t="s">
        <v>0</v>
      </c>
      <c r="B5" s="112" t="s">
        <v>1</v>
      </c>
      <c r="C5" s="113" t="s">
        <v>3</v>
      </c>
      <c r="D5" s="114" t="s">
        <v>6</v>
      </c>
      <c r="E5" s="115" t="s">
        <v>2</v>
      </c>
      <c r="F5" s="116" t="s">
        <v>15</v>
      </c>
      <c r="G5" s="117" t="s">
        <v>4</v>
      </c>
      <c r="H5" s="117" t="s">
        <v>12</v>
      </c>
      <c r="I5" s="117" t="s">
        <v>8</v>
      </c>
      <c r="J5" s="117" t="s">
        <v>10</v>
      </c>
      <c r="K5" s="117" t="s">
        <v>9</v>
      </c>
      <c r="L5" s="117" t="s">
        <v>10</v>
      </c>
      <c r="M5" s="117" t="s">
        <v>11</v>
      </c>
    </row>
    <row r="6" spans="1:13" s="104" customFormat="1" ht="28.5" customHeight="1" x14ac:dyDescent="0.2">
      <c r="A6" s="118">
        <v>1</v>
      </c>
      <c r="B6" s="10">
        <v>1</v>
      </c>
      <c r="C6" s="119" t="s">
        <v>5</v>
      </c>
      <c r="D6" s="120"/>
      <c r="E6" s="121"/>
      <c r="F6" s="22"/>
      <c r="G6" s="122"/>
      <c r="H6" s="122"/>
      <c r="I6" s="122"/>
      <c r="J6" s="122"/>
      <c r="K6" s="122"/>
      <c r="L6" s="122"/>
      <c r="M6" s="122"/>
    </row>
    <row r="7" spans="1:13" s="128" customFormat="1" ht="204" x14ac:dyDescent="0.2">
      <c r="A7" s="123"/>
      <c r="B7" s="54"/>
      <c r="C7" s="124" t="s">
        <v>72</v>
      </c>
      <c r="D7" s="125">
        <v>17792.91</v>
      </c>
      <c r="E7" s="126" t="s">
        <v>7</v>
      </c>
      <c r="F7" s="55">
        <v>0.75</v>
      </c>
      <c r="G7" s="56">
        <f t="shared" ref="G7:G13" si="0">D7*F7</f>
        <v>13344.682499999999</v>
      </c>
      <c r="H7" s="127">
        <v>0</v>
      </c>
      <c r="I7" s="127">
        <v>0</v>
      </c>
      <c r="J7" s="127">
        <v>0</v>
      </c>
      <c r="K7" s="127">
        <v>0</v>
      </c>
      <c r="L7" s="127">
        <v>0</v>
      </c>
      <c r="M7" s="127">
        <v>0</v>
      </c>
    </row>
    <row r="8" spans="1:13" s="128" customFormat="1" ht="204" x14ac:dyDescent="0.2">
      <c r="A8" s="123"/>
      <c r="B8" s="54"/>
      <c r="C8" s="124" t="s">
        <v>77</v>
      </c>
      <c r="D8" s="125">
        <v>32</v>
      </c>
      <c r="E8" s="126" t="s">
        <v>78</v>
      </c>
      <c r="F8" s="55">
        <v>40</v>
      </c>
      <c r="G8" s="56">
        <f t="shared" si="0"/>
        <v>1280</v>
      </c>
      <c r="H8" s="127">
        <v>0</v>
      </c>
      <c r="I8" s="127">
        <v>0</v>
      </c>
      <c r="J8" s="127">
        <v>0</v>
      </c>
      <c r="K8" s="127">
        <v>0</v>
      </c>
      <c r="L8" s="127">
        <v>0</v>
      </c>
      <c r="M8" s="127">
        <v>0</v>
      </c>
    </row>
    <row r="9" spans="1:13" s="128" customFormat="1" ht="293.25" x14ac:dyDescent="0.2">
      <c r="A9" s="123"/>
      <c r="B9" s="54"/>
      <c r="C9" s="129" t="s">
        <v>79</v>
      </c>
      <c r="D9" s="125">
        <v>16200</v>
      </c>
      <c r="E9" s="126" t="s">
        <v>7</v>
      </c>
      <c r="F9" s="55">
        <v>0.75</v>
      </c>
      <c r="G9" s="130">
        <f t="shared" si="0"/>
        <v>12150</v>
      </c>
      <c r="H9" s="127">
        <v>0</v>
      </c>
      <c r="I9" s="127">
        <v>0</v>
      </c>
      <c r="J9" s="127">
        <v>0</v>
      </c>
      <c r="K9" s="127">
        <v>0</v>
      </c>
      <c r="L9" s="127">
        <v>0</v>
      </c>
      <c r="M9" s="127">
        <v>0</v>
      </c>
    </row>
    <row r="10" spans="1:13" s="128" customFormat="1" ht="293.25" x14ac:dyDescent="0.2">
      <c r="A10" s="123"/>
      <c r="B10" s="54"/>
      <c r="C10" s="129" t="s">
        <v>80</v>
      </c>
      <c r="D10" s="125">
        <v>56</v>
      </c>
      <c r="E10" s="126" t="s">
        <v>78</v>
      </c>
      <c r="F10" s="55">
        <v>40</v>
      </c>
      <c r="G10" s="130">
        <f t="shared" si="0"/>
        <v>2240</v>
      </c>
      <c r="H10" s="127">
        <v>0</v>
      </c>
      <c r="I10" s="127">
        <v>0</v>
      </c>
      <c r="J10" s="127">
        <v>0</v>
      </c>
      <c r="K10" s="127">
        <v>0</v>
      </c>
      <c r="L10" s="127">
        <v>0</v>
      </c>
      <c r="M10" s="127">
        <v>0</v>
      </c>
    </row>
    <row r="11" spans="1:13" s="128" customFormat="1" ht="357" x14ac:dyDescent="0.2">
      <c r="A11" s="131"/>
      <c r="B11" s="132"/>
      <c r="C11" s="133" t="s">
        <v>81</v>
      </c>
      <c r="D11" s="125">
        <v>8854.7999999999993</v>
      </c>
      <c r="E11" s="134" t="s">
        <v>7</v>
      </c>
      <c r="F11" s="55">
        <v>2</v>
      </c>
      <c r="G11" s="130">
        <f t="shared" si="0"/>
        <v>17709.599999999999</v>
      </c>
      <c r="H11" s="127">
        <v>0</v>
      </c>
      <c r="I11" s="127">
        <v>0</v>
      </c>
      <c r="J11" s="127">
        <v>0</v>
      </c>
      <c r="K11" s="127">
        <v>0</v>
      </c>
      <c r="L11" s="127">
        <v>0</v>
      </c>
      <c r="M11" s="127">
        <v>0</v>
      </c>
    </row>
    <row r="12" spans="1:13" s="128" customFormat="1" ht="255" x14ac:dyDescent="0.2">
      <c r="A12" s="123"/>
      <c r="B12" s="54"/>
      <c r="C12" s="129" t="s">
        <v>82</v>
      </c>
      <c r="D12" s="125">
        <v>12</v>
      </c>
      <c r="E12" s="126" t="s">
        <v>23</v>
      </c>
      <c r="F12" s="55">
        <v>770</v>
      </c>
      <c r="G12" s="130">
        <f t="shared" si="0"/>
        <v>9240</v>
      </c>
      <c r="H12" s="127">
        <v>0</v>
      </c>
      <c r="I12" s="127">
        <v>0</v>
      </c>
      <c r="J12" s="127">
        <v>0</v>
      </c>
      <c r="K12" s="127">
        <v>0</v>
      </c>
      <c r="L12" s="127">
        <v>0</v>
      </c>
      <c r="M12" s="127">
        <v>0</v>
      </c>
    </row>
    <row r="13" spans="1:13" s="128" customFormat="1" ht="217.5" thickBot="1" x14ac:dyDescent="0.25">
      <c r="A13" s="123"/>
      <c r="B13" s="54"/>
      <c r="C13" s="129" t="s">
        <v>83</v>
      </c>
      <c r="D13" s="125">
        <v>16200</v>
      </c>
      <c r="E13" s="126" t="s">
        <v>7</v>
      </c>
      <c r="F13" s="55">
        <v>0.35</v>
      </c>
      <c r="G13" s="130">
        <f t="shared" si="0"/>
        <v>5670</v>
      </c>
      <c r="H13" s="127">
        <v>0</v>
      </c>
      <c r="I13" s="127">
        <v>0</v>
      </c>
      <c r="J13" s="127">
        <v>0</v>
      </c>
      <c r="K13" s="127">
        <v>0</v>
      </c>
      <c r="L13" s="127">
        <v>0</v>
      </c>
      <c r="M13" s="127">
        <v>0</v>
      </c>
    </row>
    <row r="14" spans="1:13" s="104" customFormat="1" ht="20.25" customHeight="1" thickBot="1" x14ac:dyDescent="0.3">
      <c r="A14" s="135"/>
      <c r="B14" s="136"/>
      <c r="C14" s="137"/>
      <c r="D14" s="192" t="s">
        <v>17</v>
      </c>
      <c r="E14" s="193"/>
      <c r="F14" s="194"/>
      <c r="G14" s="40">
        <f>SUM(G7:G13)</f>
        <v>61634.282500000001</v>
      </c>
      <c r="H14" s="61"/>
      <c r="I14" s="61"/>
      <c r="J14" s="61"/>
      <c r="K14" s="61"/>
      <c r="L14" s="61"/>
      <c r="M14" s="61"/>
    </row>
    <row r="15" spans="1:13" s="139" customFormat="1" ht="16.5" thickBot="1" x14ac:dyDescent="0.3">
      <c r="A15" s="196"/>
      <c r="B15" s="197"/>
      <c r="C15" s="138"/>
      <c r="D15" s="192" t="s">
        <v>16</v>
      </c>
      <c r="E15" s="193"/>
      <c r="F15" s="194"/>
      <c r="G15" s="40">
        <f>G14*1.25</f>
        <v>77042.853124999994</v>
      </c>
      <c r="H15" s="196"/>
      <c r="I15" s="197"/>
      <c r="J15" s="197"/>
      <c r="K15" s="197"/>
      <c r="L15" s="197"/>
      <c r="M15" s="198"/>
    </row>
    <row r="16" spans="1:13" s="139" customFormat="1" ht="18" customHeight="1" x14ac:dyDescent="0.25">
      <c r="A16" s="140" t="s">
        <v>84</v>
      </c>
      <c r="C16" s="141"/>
      <c r="D16" s="142"/>
      <c r="E16" s="142"/>
    </row>
    <row r="17" spans="1:7" s="139" customFormat="1" ht="14.25" customHeight="1" x14ac:dyDescent="0.2">
      <c r="D17" s="142"/>
      <c r="E17" s="142"/>
    </row>
    <row r="18" spans="1:7" s="139" customFormat="1" ht="27" customHeight="1" x14ac:dyDescent="0.2">
      <c r="A18" s="195" t="s">
        <v>18</v>
      </c>
      <c r="B18" s="195"/>
      <c r="C18" s="195"/>
      <c r="D18" s="195"/>
      <c r="E18" s="195"/>
      <c r="F18" s="195"/>
      <c r="G18" s="195"/>
    </row>
    <row r="19" spans="1:7" s="139" customFormat="1" ht="27" customHeight="1" x14ac:dyDescent="0.2">
      <c r="A19" s="195" t="s">
        <v>19</v>
      </c>
      <c r="B19" s="195"/>
      <c r="C19" s="195"/>
      <c r="D19" s="195"/>
      <c r="E19" s="195"/>
      <c r="F19" s="195"/>
      <c r="G19" s="195"/>
    </row>
    <row r="20" spans="1:7" s="139" customFormat="1" ht="27" customHeight="1" x14ac:dyDescent="0.2">
      <c r="A20" s="195" t="s">
        <v>24</v>
      </c>
      <c r="B20" s="195"/>
      <c r="C20" s="195"/>
      <c r="D20" s="195"/>
      <c r="E20" s="195"/>
      <c r="F20" s="195"/>
      <c r="G20" s="195"/>
    </row>
    <row r="21" spans="1:7" s="139" customFormat="1" ht="15" customHeight="1" x14ac:dyDescent="0.2">
      <c r="A21" s="195" t="s">
        <v>20</v>
      </c>
      <c r="B21" s="195"/>
      <c r="C21" s="195"/>
      <c r="D21" s="195"/>
      <c r="E21" s="195"/>
      <c r="F21" s="195"/>
      <c r="G21" s="195"/>
    </row>
    <row r="22" spans="1:7" s="139" customFormat="1" ht="27" customHeight="1" x14ac:dyDescent="0.2">
      <c r="A22" s="195" t="s">
        <v>65</v>
      </c>
      <c r="B22" s="195"/>
      <c r="C22" s="195"/>
      <c r="D22" s="195"/>
      <c r="E22" s="195"/>
      <c r="F22" s="195"/>
      <c r="G22" s="195"/>
    </row>
    <row r="23" spans="1:7" s="139" customFormat="1" ht="27" customHeight="1" x14ac:dyDescent="0.2">
      <c r="A23" s="195" t="s">
        <v>66</v>
      </c>
      <c r="B23" s="195"/>
      <c r="C23" s="195"/>
      <c r="D23" s="195"/>
      <c r="E23" s="195"/>
      <c r="F23" s="195"/>
      <c r="G23" s="195"/>
    </row>
    <row r="24" spans="1:7" s="139" customFormat="1" ht="15" customHeight="1" x14ac:dyDescent="0.2">
      <c r="A24" s="195" t="s">
        <v>67</v>
      </c>
      <c r="B24" s="195"/>
      <c r="C24" s="195"/>
      <c r="D24" s="195"/>
      <c r="E24" s="195"/>
      <c r="F24" s="195"/>
      <c r="G24" s="195"/>
    </row>
    <row r="25" spans="1:7" s="139" customFormat="1" ht="14.25" customHeight="1" x14ac:dyDescent="0.2">
      <c r="A25" s="195" t="s">
        <v>68</v>
      </c>
      <c r="B25" s="195"/>
      <c r="C25" s="195"/>
      <c r="D25" s="195"/>
      <c r="E25" s="195"/>
      <c r="F25" s="195"/>
      <c r="G25" s="195"/>
    </row>
    <row r="26" spans="1:7" s="139" customFormat="1" ht="27" customHeight="1" x14ac:dyDescent="0.2">
      <c r="A26" s="195" t="s">
        <v>69</v>
      </c>
      <c r="B26" s="195"/>
      <c r="C26" s="195"/>
      <c r="D26" s="195"/>
      <c r="E26" s="195"/>
      <c r="F26" s="195"/>
      <c r="G26" s="195"/>
    </row>
    <row r="27" spans="1:7" s="139" customFormat="1" ht="39" customHeight="1" x14ac:dyDescent="0.2">
      <c r="A27" s="195" t="s">
        <v>70</v>
      </c>
      <c r="B27" s="195"/>
      <c r="C27" s="195"/>
      <c r="D27" s="195"/>
      <c r="E27" s="195"/>
      <c r="F27" s="195"/>
      <c r="G27" s="195"/>
    </row>
    <row r="28" spans="1:7" s="143" customFormat="1" ht="15" customHeight="1" x14ac:dyDescent="0.2">
      <c r="A28" s="195" t="s">
        <v>71</v>
      </c>
      <c r="B28" s="195"/>
      <c r="C28" s="195"/>
      <c r="D28" s="195"/>
      <c r="E28" s="195"/>
      <c r="F28" s="195"/>
      <c r="G28" s="195"/>
    </row>
    <row r="29" spans="1:7" s="143" customFormat="1" ht="27" customHeight="1" x14ac:dyDescent="0.2">
      <c r="A29" s="195" t="s">
        <v>43</v>
      </c>
      <c r="B29" s="195"/>
      <c r="C29" s="195"/>
      <c r="D29" s="195"/>
      <c r="E29" s="195"/>
      <c r="F29" s="195"/>
      <c r="G29" s="195"/>
    </row>
    <row r="30" spans="1:7" s="139" customFormat="1" ht="27" customHeight="1" x14ac:dyDescent="0.2">
      <c r="A30" s="195" t="s">
        <v>41</v>
      </c>
      <c r="B30" s="195"/>
      <c r="C30" s="195"/>
      <c r="D30" s="195"/>
      <c r="E30" s="195"/>
      <c r="F30" s="195"/>
      <c r="G30" s="195"/>
    </row>
    <row r="31" spans="1:7" s="139" customFormat="1" ht="36.75" customHeight="1" x14ac:dyDescent="0.2">
      <c r="A31" s="174" t="s">
        <v>85</v>
      </c>
      <c r="B31" s="174"/>
      <c r="C31" s="174"/>
      <c r="D31" s="174"/>
      <c r="E31" s="174"/>
      <c r="F31" s="175"/>
      <c r="G31" s="175"/>
    </row>
    <row r="32" spans="1:7" s="139" customFormat="1" ht="26.25" customHeight="1" x14ac:dyDescent="0.2">
      <c r="A32" s="195" t="s">
        <v>86</v>
      </c>
      <c r="B32" s="195"/>
      <c r="C32" s="195"/>
      <c r="D32" s="195"/>
      <c r="E32" s="195"/>
      <c r="F32" s="195"/>
      <c r="G32" s="195"/>
    </row>
    <row r="33" spans="1:5" s="139" customFormat="1" ht="23.25" customHeight="1" x14ac:dyDescent="0.2">
      <c r="A33" s="174"/>
      <c r="B33" s="174"/>
      <c r="C33" s="174"/>
      <c r="D33" s="174"/>
      <c r="E33" s="174"/>
    </row>
    <row r="34" spans="1:5" s="139" customFormat="1" ht="11.25" x14ac:dyDescent="0.2">
      <c r="D34" s="142"/>
      <c r="E34" s="142"/>
    </row>
    <row r="35" spans="1:5" s="139" customFormat="1" ht="11.25" x14ac:dyDescent="0.2">
      <c r="D35" s="142"/>
      <c r="E35" s="142"/>
    </row>
    <row r="36" spans="1:5" s="139" customFormat="1" ht="11.25" x14ac:dyDescent="0.2">
      <c r="D36" s="142"/>
      <c r="E36" s="142"/>
    </row>
    <row r="37" spans="1:5" s="139" customFormat="1" ht="11.25" x14ac:dyDescent="0.2">
      <c r="D37" s="142"/>
      <c r="E37" s="142"/>
    </row>
    <row r="38" spans="1:5" s="139" customFormat="1" ht="11.25" x14ac:dyDescent="0.2">
      <c r="D38" s="142"/>
      <c r="E38" s="142"/>
    </row>
    <row r="39" spans="1:5" s="139" customFormat="1" ht="11.25" x14ac:dyDescent="0.2">
      <c r="D39" s="142"/>
      <c r="E39" s="142"/>
    </row>
    <row r="40" spans="1:5" s="139" customFormat="1" ht="11.25" x14ac:dyDescent="0.2">
      <c r="D40" s="142"/>
      <c r="E40" s="142"/>
    </row>
  </sheetData>
  <mergeCells count="24">
    <mergeCell ref="A29:G29"/>
    <mergeCell ref="A30:G30"/>
    <mergeCell ref="A31:G31"/>
    <mergeCell ref="A32:G32"/>
    <mergeCell ref="A33:E33"/>
    <mergeCell ref="A28:G28"/>
    <mergeCell ref="H15:M15"/>
    <mergeCell ref="A18:G18"/>
    <mergeCell ref="A19:G19"/>
    <mergeCell ref="A20:G20"/>
    <mergeCell ref="A21:G21"/>
    <mergeCell ref="A22:G22"/>
    <mergeCell ref="A15:B15"/>
    <mergeCell ref="D15:F15"/>
    <mergeCell ref="A23:G23"/>
    <mergeCell ref="A24:G24"/>
    <mergeCell ref="A25:G25"/>
    <mergeCell ref="A26:G26"/>
    <mergeCell ref="A27:G27"/>
    <mergeCell ref="C1:G1"/>
    <mergeCell ref="A2:B3"/>
    <mergeCell ref="C2:G2"/>
    <mergeCell ref="C3:G3"/>
    <mergeCell ref="D14:F14"/>
  </mergeCells>
  <printOptions gridLinesSet="0"/>
  <pageMargins left="0.78740157480314965" right="0.78740157480314965" top="0.78740157480314965" bottom="0.78740157480314965" header="0.51181102362204722" footer="0.51181102362204722"/>
  <pageSetup paperSize="9" scale="70" fitToHeight="0" orientation="portrait" horizontalDpi="300" verticalDpi="300" r:id="rId1"/>
  <headerFooter alignWithMargins="0"/>
  <rowBreaks count="1" manualBreakCount="1">
    <brk id="12"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opLeftCell="A2" zoomScale="115" zoomScaleNormal="115" workbookViewId="0">
      <pane ySplit="4" topLeftCell="A6" activePane="bottomLeft" state="frozen"/>
      <selection activeCell="A2" sqref="A2"/>
      <selection pane="bottomLeft" activeCell="P7" sqref="P7"/>
    </sheetView>
  </sheetViews>
  <sheetFormatPr defaultColWidth="11.42578125" defaultRowHeight="12.75" x14ac:dyDescent="0.2"/>
  <cols>
    <col min="1" max="1" width="5.28515625" customWidth="1"/>
    <col min="2" max="2" width="7.140625" customWidth="1"/>
    <col min="3" max="3" width="64.42578125" customWidth="1"/>
    <col min="4" max="4" width="13" style="12" bestFit="1" customWidth="1"/>
    <col min="5" max="5" width="5.7109375" style="12" bestFit="1" customWidth="1"/>
    <col min="6" max="6" width="13.85546875" bestFit="1" customWidth="1"/>
    <col min="7" max="7" width="13.140625" bestFit="1"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51"/>
      <c r="B1" s="62"/>
      <c r="C1" s="200" t="s">
        <v>13</v>
      </c>
      <c r="D1" s="163"/>
      <c r="E1" s="163"/>
      <c r="F1" s="163"/>
      <c r="G1" s="164"/>
      <c r="H1" s="20"/>
    </row>
    <row r="2" spans="1:13" s="2" customFormat="1" ht="15.75" customHeight="1" x14ac:dyDescent="0.2">
      <c r="A2" s="170"/>
      <c r="B2" s="171"/>
      <c r="C2" s="177" t="s">
        <v>14</v>
      </c>
      <c r="D2" s="177"/>
      <c r="E2" s="177"/>
      <c r="F2" s="177"/>
      <c r="G2" s="178"/>
    </row>
    <row r="3" spans="1:13" s="3" customFormat="1" ht="68.25" customHeight="1" x14ac:dyDescent="0.2">
      <c r="A3" s="172"/>
      <c r="B3" s="173"/>
      <c r="C3" s="179" t="s">
        <v>53</v>
      </c>
      <c r="D3" s="179"/>
      <c r="E3" s="179"/>
      <c r="F3" s="179"/>
      <c r="G3" s="180"/>
    </row>
    <row r="4" spans="1:13" s="2" customFormat="1" ht="14.25" x14ac:dyDescent="0.2">
      <c r="A4" s="4">
        <v>1</v>
      </c>
      <c r="B4" s="4">
        <v>2</v>
      </c>
      <c r="C4" s="18">
        <v>3</v>
      </c>
      <c r="D4" s="24">
        <v>4</v>
      </c>
      <c r="E4" s="27">
        <v>5</v>
      </c>
      <c r="F4" s="17">
        <v>6</v>
      </c>
      <c r="G4" s="5">
        <v>7</v>
      </c>
      <c r="H4" s="5">
        <v>8</v>
      </c>
      <c r="I4" s="5">
        <v>9</v>
      </c>
      <c r="J4" s="5">
        <v>10</v>
      </c>
      <c r="K4" s="5">
        <v>11</v>
      </c>
      <c r="L4" s="5">
        <v>12</v>
      </c>
      <c r="M4" s="5">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52" t="s">
        <v>5</v>
      </c>
      <c r="D6" s="26"/>
      <c r="E6" s="29"/>
      <c r="F6" s="22"/>
      <c r="G6" s="23"/>
      <c r="H6" s="23"/>
      <c r="I6" s="23"/>
      <c r="J6" s="23"/>
      <c r="K6" s="23"/>
      <c r="L6" s="23"/>
      <c r="M6" s="23"/>
    </row>
    <row r="7" spans="1:13" s="58" customFormat="1" ht="183.6" customHeight="1" x14ac:dyDescent="0.2">
      <c r="A7" s="53"/>
      <c r="B7" s="54"/>
      <c r="C7" s="46" t="s">
        <v>37</v>
      </c>
      <c r="D7" s="38">
        <v>7798.98</v>
      </c>
      <c r="E7" s="49" t="s">
        <v>7</v>
      </c>
      <c r="F7" s="55">
        <v>0.75</v>
      </c>
      <c r="G7" s="56">
        <f>D7*F7</f>
        <v>5849.2349999999997</v>
      </c>
      <c r="H7" s="57">
        <v>0</v>
      </c>
      <c r="I7" s="57">
        <v>0</v>
      </c>
      <c r="J7" s="57">
        <v>0</v>
      </c>
      <c r="K7" s="57">
        <v>0</v>
      </c>
      <c r="L7" s="57">
        <v>0</v>
      </c>
      <c r="M7" s="57">
        <v>0</v>
      </c>
    </row>
    <row r="8" spans="1:13" s="58" customFormat="1" ht="255.6" customHeight="1" x14ac:dyDescent="0.2">
      <c r="A8" s="53"/>
      <c r="B8" s="54"/>
      <c r="C8" s="47" t="s">
        <v>46</v>
      </c>
      <c r="D8" s="38">
        <v>3046.82</v>
      </c>
      <c r="E8" s="49" t="s">
        <v>7</v>
      </c>
      <c r="F8" s="55">
        <v>1.5</v>
      </c>
      <c r="G8" s="59">
        <f>D8*F8</f>
        <v>4570.2300000000005</v>
      </c>
      <c r="H8" s="59">
        <v>0</v>
      </c>
      <c r="I8" s="60">
        <v>0</v>
      </c>
      <c r="J8" s="59">
        <v>0</v>
      </c>
      <c r="K8" s="60">
        <v>0</v>
      </c>
      <c r="L8" s="59">
        <v>0</v>
      </c>
      <c r="M8" s="60">
        <v>0</v>
      </c>
    </row>
    <row r="9" spans="1:13" s="58" customFormat="1" ht="348" customHeight="1" x14ac:dyDescent="0.2">
      <c r="A9" s="53"/>
      <c r="B9" s="54"/>
      <c r="C9" s="47" t="s">
        <v>42</v>
      </c>
      <c r="D9" s="38">
        <v>6629.13</v>
      </c>
      <c r="E9" s="49" t="s">
        <v>7</v>
      </c>
      <c r="F9" s="55">
        <v>1</v>
      </c>
      <c r="G9" s="59">
        <f>D9*F9</f>
        <v>6629.13</v>
      </c>
      <c r="H9" s="59">
        <v>0</v>
      </c>
      <c r="I9" s="59">
        <v>0</v>
      </c>
      <c r="J9" s="60">
        <v>0</v>
      </c>
      <c r="K9" s="59">
        <v>0</v>
      </c>
      <c r="L9" s="60">
        <v>0</v>
      </c>
      <c r="M9" s="60">
        <v>0</v>
      </c>
    </row>
    <row r="10" spans="1:13" s="58" customFormat="1" ht="258" customHeight="1" x14ac:dyDescent="0.2">
      <c r="A10" s="53"/>
      <c r="B10" s="54"/>
      <c r="C10" s="47" t="s">
        <v>47</v>
      </c>
      <c r="D10" s="38">
        <v>6</v>
      </c>
      <c r="E10" s="49" t="s">
        <v>7</v>
      </c>
      <c r="F10" s="55">
        <v>770</v>
      </c>
      <c r="G10" s="59">
        <f>D10*F10</f>
        <v>4620</v>
      </c>
      <c r="H10" s="59">
        <v>0</v>
      </c>
      <c r="I10" s="59">
        <v>0</v>
      </c>
      <c r="J10" s="60">
        <v>0</v>
      </c>
      <c r="K10" s="59">
        <v>0</v>
      </c>
      <c r="L10" s="60">
        <v>0</v>
      </c>
      <c r="M10" s="60">
        <v>0</v>
      </c>
    </row>
    <row r="11" spans="1:13" s="58" customFormat="1" ht="235.15" customHeight="1" thickBot="1" x14ac:dyDescent="0.25">
      <c r="A11" s="53"/>
      <c r="B11" s="54"/>
      <c r="C11" s="47" t="s">
        <v>21</v>
      </c>
      <c r="D11" s="38">
        <v>6629.13</v>
      </c>
      <c r="E11" s="49" t="s">
        <v>7</v>
      </c>
      <c r="F11" s="55">
        <v>0.77</v>
      </c>
      <c r="G11" s="59">
        <f>D11*F11</f>
        <v>5104.4301000000005</v>
      </c>
      <c r="H11" s="59">
        <v>0</v>
      </c>
      <c r="I11" s="59">
        <v>0</v>
      </c>
      <c r="J11" s="60">
        <v>0</v>
      </c>
      <c r="K11" s="59">
        <v>0</v>
      </c>
      <c r="L11" s="60">
        <v>0</v>
      </c>
      <c r="M11" s="60">
        <v>0</v>
      </c>
    </row>
    <row r="12" spans="1:13" s="2" customFormat="1" ht="20.25" customHeight="1" thickBot="1" x14ac:dyDescent="0.3">
      <c r="A12" s="13"/>
      <c r="B12" s="50"/>
      <c r="C12" s="41"/>
      <c r="D12" s="167" t="s">
        <v>17</v>
      </c>
      <c r="E12" s="168"/>
      <c r="F12" s="169"/>
      <c r="G12" s="40">
        <f>SUM(G7:G11)</f>
        <v>26773.025100000003</v>
      </c>
      <c r="H12" s="61">
        <f>SUM(H8:H11)</f>
        <v>0</v>
      </c>
      <c r="I12" s="61">
        <f>SUM(I8:I11)</f>
        <v>0</v>
      </c>
      <c r="J12" s="61"/>
      <c r="K12" s="61">
        <f>SUM(K8:K11)</f>
        <v>0</v>
      </c>
      <c r="L12" s="61"/>
      <c r="M12" s="61"/>
    </row>
    <row r="13" spans="1:13" s="1" customFormat="1" ht="16.5" thickBot="1" x14ac:dyDescent="0.3">
      <c r="A13" s="165"/>
      <c r="B13" s="166"/>
      <c r="C13" s="42"/>
      <c r="D13" s="167" t="s">
        <v>16</v>
      </c>
      <c r="E13" s="168"/>
      <c r="F13" s="169"/>
      <c r="G13" s="40">
        <f>(G12*1.25)</f>
        <v>33466.281375000006</v>
      </c>
      <c r="H13" s="165"/>
      <c r="I13" s="166"/>
      <c r="J13" s="166"/>
      <c r="K13" s="166"/>
      <c r="L13" s="166"/>
      <c r="M13" s="176"/>
    </row>
    <row r="14" spans="1:13" s="1" customFormat="1" ht="18" customHeight="1" x14ac:dyDescent="0.25">
      <c r="A14" s="8" t="s">
        <v>104</v>
      </c>
      <c r="C14" s="30"/>
      <c r="D14" s="11"/>
      <c r="E14" s="11"/>
    </row>
    <row r="15" spans="1:13" s="1" customFormat="1" ht="14.25" customHeight="1" x14ac:dyDescent="0.2">
      <c r="D15" s="11"/>
      <c r="E15" s="11"/>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5"/>
    </row>
    <row r="18" spans="1:7" s="1" customFormat="1" ht="27" customHeight="1" x14ac:dyDescent="0.2">
      <c r="A18" s="162" t="s">
        <v>24</v>
      </c>
      <c r="B18" s="162"/>
      <c r="C18" s="162"/>
      <c r="D18" s="162"/>
      <c r="E18" s="162"/>
      <c r="F18" s="162"/>
      <c r="G18" s="95"/>
    </row>
    <row r="19" spans="1:7" s="1" customFormat="1" ht="15" customHeight="1" x14ac:dyDescent="0.2">
      <c r="A19" s="162" t="s">
        <v>20</v>
      </c>
      <c r="B19" s="162"/>
      <c r="C19" s="162"/>
      <c r="D19" s="162"/>
      <c r="E19" s="162"/>
      <c r="F19" s="162"/>
      <c r="G19" s="95"/>
    </row>
    <row r="20" spans="1:7" s="1" customFormat="1" ht="27" customHeight="1" x14ac:dyDescent="0.2">
      <c r="A20" s="162" t="s">
        <v>65</v>
      </c>
      <c r="B20" s="162"/>
      <c r="C20" s="162"/>
      <c r="D20" s="162"/>
      <c r="E20" s="162"/>
      <c r="F20" s="162"/>
      <c r="G20" s="95"/>
    </row>
    <row r="21" spans="1:7" s="1" customFormat="1" ht="27" customHeight="1" x14ac:dyDescent="0.2">
      <c r="A21" s="162" t="s">
        <v>66</v>
      </c>
      <c r="B21" s="162"/>
      <c r="C21" s="162"/>
      <c r="D21" s="162"/>
      <c r="E21" s="162"/>
      <c r="F21" s="162"/>
      <c r="G21" s="95"/>
    </row>
    <row r="22" spans="1:7" s="1" customFormat="1" ht="15" customHeight="1" x14ac:dyDescent="0.2">
      <c r="A22" s="162" t="s">
        <v>67</v>
      </c>
      <c r="B22" s="162"/>
      <c r="C22" s="162"/>
      <c r="D22" s="162"/>
      <c r="E22" s="162"/>
      <c r="F22" s="162"/>
      <c r="G22" s="95"/>
    </row>
    <row r="23" spans="1:7" s="1" customFormat="1" ht="15" customHeight="1" x14ac:dyDescent="0.2">
      <c r="A23" s="162" t="s">
        <v>68</v>
      </c>
      <c r="B23" s="162"/>
      <c r="C23" s="162"/>
      <c r="D23" s="162"/>
      <c r="E23" s="162"/>
      <c r="F23" s="162"/>
      <c r="G23" s="95"/>
    </row>
    <row r="24" spans="1:7" s="1" customFormat="1" ht="27" customHeight="1" x14ac:dyDescent="0.2">
      <c r="A24" s="162" t="s">
        <v>69</v>
      </c>
      <c r="B24" s="162"/>
      <c r="C24" s="162"/>
      <c r="D24" s="162"/>
      <c r="E24" s="162"/>
      <c r="F24" s="162"/>
      <c r="G24" s="95"/>
    </row>
    <row r="25" spans="1:7" s="1" customFormat="1" ht="39" customHeight="1" x14ac:dyDescent="0.2">
      <c r="A25" s="162" t="s">
        <v>70</v>
      </c>
      <c r="B25" s="162"/>
      <c r="C25" s="162"/>
      <c r="D25" s="162"/>
      <c r="E25" s="162"/>
      <c r="F25" s="162"/>
      <c r="G25" s="95"/>
    </row>
    <row r="26" spans="1:7" s="48" customFormat="1" ht="15" customHeight="1" x14ac:dyDescent="0.2">
      <c r="A26" s="162" t="s">
        <v>71</v>
      </c>
      <c r="B26" s="162"/>
      <c r="C26" s="162"/>
      <c r="D26" s="162"/>
      <c r="E26" s="162"/>
      <c r="F26" s="162"/>
      <c r="G26" s="95"/>
    </row>
    <row r="27" spans="1:7" s="48" customFormat="1" ht="27" customHeight="1" x14ac:dyDescent="0.2">
      <c r="A27" s="162" t="s">
        <v>43</v>
      </c>
      <c r="B27" s="162"/>
      <c r="C27" s="162"/>
      <c r="D27" s="162"/>
      <c r="E27" s="162"/>
      <c r="F27" s="162"/>
      <c r="G27" s="95"/>
    </row>
    <row r="28" spans="1:7" s="1" customFormat="1" ht="27" customHeight="1" x14ac:dyDescent="0.2">
      <c r="A28" s="162" t="s">
        <v>41</v>
      </c>
      <c r="B28" s="162"/>
      <c r="C28" s="162"/>
      <c r="D28" s="162"/>
      <c r="E28" s="162"/>
      <c r="F28" s="162"/>
      <c r="G28" s="95"/>
    </row>
    <row r="29" spans="1:7" s="1" customFormat="1" ht="36.75" customHeight="1" x14ac:dyDescent="0.2">
      <c r="A29" s="174" t="s">
        <v>85</v>
      </c>
      <c r="B29" s="174"/>
      <c r="C29" s="174"/>
      <c r="D29" s="174"/>
      <c r="E29" s="174"/>
      <c r="F29" s="175"/>
      <c r="G29" s="175"/>
    </row>
    <row r="30" spans="1:7" s="1" customFormat="1" ht="27.75" customHeight="1" x14ac:dyDescent="0.2">
      <c r="A30" s="195" t="s">
        <v>105</v>
      </c>
      <c r="B30" s="195"/>
      <c r="C30" s="195"/>
      <c r="D30" s="195"/>
      <c r="E30" s="195"/>
      <c r="F30" s="195"/>
      <c r="G30" s="195"/>
    </row>
    <row r="31" spans="1:7" s="1" customFormat="1" ht="23.25" customHeight="1" x14ac:dyDescent="0.2">
      <c r="A31" s="199"/>
      <c r="B31" s="199"/>
      <c r="C31" s="199"/>
      <c r="D31" s="199"/>
      <c r="E31" s="199"/>
    </row>
    <row r="32" spans="1:7" s="1" customFormat="1" ht="11.25" x14ac:dyDescent="0.2">
      <c r="D32" s="11"/>
      <c r="E32" s="11"/>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row r="37" spans="4:5" s="1" customFormat="1" ht="11.25" x14ac:dyDescent="0.2">
      <c r="D37" s="11"/>
      <c r="E37" s="11"/>
    </row>
    <row r="38" spans="4:5" s="1" customFormat="1" ht="11.25" x14ac:dyDescent="0.2">
      <c r="D38" s="11"/>
      <c r="E38" s="11"/>
    </row>
  </sheetData>
  <mergeCells count="24">
    <mergeCell ref="A20:F20"/>
    <mergeCell ref="A18:F18"/>
    <mergeCell ref="A19:F19"/>
    <mergeCell ref="C1:G1"/>
    <mergeCell ref="A2:B3"/>
    <mergeCell ref="C2:G2"/>
    <mergeCell ref="C3:G3"/>
    <mergeCell ref="D12:F12"/>
    <mergeCell ref="H13:M13"/>
    <mergeCell ref="A13:B13"/>
    <mergeCell ref="D13:F13"/>
    <mergeCell ref="A16:F16"/>
    <mergeCell ref="A17:F17"/>
    <mergeCell ref="A31:E31"/>
    <mergeCell ref="A21:F21"/>
    <mergeCell ref="A22:F22"/>
    <mergeCell ref="A23:F23"/>
    <mergeCell ref="A24:F24"/>
    <mergeCell ref="A25:F25"/>
    <mergeCell ref="A26:F26"/>
    <mergeCell ref="A27:F27"/>
    <mergeCell ref="A28:F28"/>
    <mergeCell ref="A29:G29"/>
    <mergeCell ref="A30:G30"/>
  </mergeCells>
  <printOptions gridLinesSet="0"/>
  <pageMargins left="0.78740157480314965" right="0.78740157480314965" top="0.78740157480314965" bottom="0.78740157480314965" header="0.51181102362204722" footer="0.51181102362204722"/>
  <pageSetup paperSize="9" scale="68"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
  <sheetViews>
    <sheetView showGridLines="0" topLeftCell="A2" zoomScale="115" zoomScaleNormal="115" workbookViewId="0">
      <pane ySplit="4" topLeftCell="A6" activePane="bottomLeft" state="frozen"/>
      <selection activeCell="A2" sqref="A2"/>
      <selection pane="bottomLeft" activeCell="C7" sqref="C7"/>
    </sheetView>
  </sheetViews>
  <sheetFormatPr defaultColWidth="11.42578125" defaultRowHeight="12.75" x14ac:dyDescent="0.2"/>
  <cols>
    <col min="1" max="1" width="5.28515625" customWidth="1"/>
    <col min="2" max="2" width="7.140625" customWidth="1"/>
    <col min="3" max="3" width="64.42578125" customWidth="1"/>
    <col min="4" max="4" width="12.85546875" style="12" bestFit="1" customWidth="1"/>
    <col min="5" max="5" width="7.5703125" style="12" customWidth="1"/>
    <col min="6" max="6" width="13.7109375" bestFit="1" customWidth="1"/>
    <col min="7" max="7" width="19.85546875"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91"/>
      <c r="B1" s="62"/>
      <c r="C1" s="200" t="s">
        <v>13</v>
      </c>
      <c r="D1" s="163"/>
      <c r="E1" s="163"/>
      <c r="F1" s="163"/>
      <c r="G1" s="164"/>
      <c r="H1" s="20"/>
    </row>
    <row r="2" spans="1:13" s="2" customFormat="1" ht="15.75" customHeight="1" x14ac:dyDescent="0.2">
      <c r="A2" s="170"/>
      <c r="B2" s="171"/>
      <c r="C2" s="177" t="s">
        <v>14</v>
      </c>
      <c r="D2" s="177"/>
      <c r="E2" s="177"/>
      <c r="F2" s="177"/>
      <c r="G2" s="178"/>
    </row>
    <row r="3" spans="1:13" s="3" customFormat="1" ht="67.900000000000006" customHeight="1" x14ac:dyDescent="0.2">
      <c r="A3" s="172"/>
      <c r="B3" s="173"/>
      <c r="C3" s="179" t="s">
        <v>64</v>
      </c>
      <c r="D3" s="179"/>
      <c r="E3" s="179"/>
      <c r="F3" s="179"/>
      <c r="G3" s="180"/>
    </row>
    <row r="4" spans="1:13" s="2" customFormat="1" ht="14.25" x14ac:dyDescent="0.2">
      <c r="A4" s="4">
        <v>1</v>
      </c>
      <c r="B4" s="4">
        <v>2</v>
      </c>
      <c r="C4" s="18">
        <v>3</v>
      </c>
      <c r="D4" s="24">
        <v>4</v>
      </c>
      <c r="E4" s="27">
        <v>5</v>
      </c>
      <c r="F4" s="17">
        <v>6</v>
      </c>
      <c r="G4" s="5">
        <v>7</v>
      </c>
      <c r="H4" s="5">
        <v>8</v>
      </c>
      <c r="I4" s="5">
        <v>9</v>
      </c>
      <c r="J4" s="5">
        <v>10</v>
      </c>
      <c r="K4" s="5">
        <v>11</v>
      </c>
      <c r="L4" s="5">
        <v>12</v>
      </c>
      <c r="M4" s="5">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52" t="s">
        <v>5</v>
      </c>
      <c r="D6" s="26"/>
      <c r="E6" s="29"/>
      <c r="F6" s="22"/>
      <c r="G6" s="23"/>
      <c r="H6" s="23"/>
      <c r="I6" s="23"/>
      <c r="J6" s="23"/>
      <c r="K6" s="23"/>
      <c r="L6" s="23"/>
      <c r="M6" s="23"/>
    </row>
    <row r="7" spans="1:13" s="58" customFormat="1" ht="189" customHeight="1" x14ac:dyDescent="0.2">
      <c r="A7" s="53"/>
      <c r="B7" s="54"/>
      <c r="C7" s="46" t="s">
        <v>51</v>
      </c>
      <c r="D7" s="38">
        <v>8273.0300000000007</v>
      </c>
      <c r="E7" s="49" t="s">
        <v>7</v>
      </c>
      <c r="F7" s="55">
        <v>0.75</v>
      </c>
      <c r="G7" s="56">
        <f>D7*F7</f>
        <v>6204.7725000000009</v>
      </c>
      <c r="H7" s="57">
        <v>0</v>
      </c>
      <c r="I7" s="57">
        <v>0</v>
      </c>
      <c r="J7" s="57">
        <v>0</v>
      </c>
      <c r="K7" s="57">
        <v>0</v>
      </c>
      <c r="L7" s="57">
        <v>0</v>
      </c>
      <c r="M7" s="57">
        <v>0</v>
      </c>
    </row>
    <row r="8" spans="1:13" s="58" customFormat="1" ht="255.6" customHeight="1" x14ac:dyDescent="0.2">
      <c r="A8" s="53"/>
      <c r="B8" s="54"/>
      <c r="C8" s="47" t="s">
        <v>45</v>
      </c>
      <c r="D8" s="38">
        <v>2134.7600000000002</v>
      </c>
      <c r="E8" s="49" t="s">
        <v>7</v>
      </c>
      <c r="F8" s="55">
        <v>1.8</v>
      </c>
      <c r="G8" s="59">
        <f>D8*F8</f>
        <v>3842.5680000000007</v>
      </c>
      <c r="H8" s="59">
        <v>0</v>
      </c>
      <c r="I8" s="60">
        <v>0</v>
      </c>
      <c r="J8" s="59">
        <v>0</v>
      </c>
      <c r="K8" s="60">
        <v>0</v>
      </c>
      <c r="L8" s="59">
        <v>0</v>
      </c>
      <c r="M8" s="60">
        <v>0</v>
      </c>
    </row>
    <row r="9" spans="1:13" s="58" customFormat="1" ht="324.60000000000002" customHeight="1" x14ac:dyDescent="0.2">
      <c r="A9" s="53"/>
      <c r="B9" s="54"/>
      <c r="C9" s="47" t="s">
        <v>54</v>
      </c>
      <c r="D9" s="38">
        <v>2655.65</v>
      </c>
      <c r="E9" s="49" t="s">
        <v>7</v>
      </c>
      <c r="F9" s="55">
        <v>2</v>
      </c>
      <c r="G9" s="59">
        <f>D9*F9</f>
        <v>5311.3</v>
      </c>
      <c r="H9" s="59">
        <v>0</v>
      </c>
      <c r="I9" s="59">
        <v>0</v>
      </c>
      <c r="J9" s="60">
        <v>0</v>
      </c>
      <c r="K9" s="59">
        <v>0</v>
      </c>
      <c r="L9" s="60">
        <v>0</v>
      </c>
      <c r="M9" s="60">
        <v>0</v>
      </c>
    </row>
    <row r="10" spans="1:13" s="58" customFormat="1" ht="256.89999999999998" customHeight="1" x14ac:dyDescent="0.2">
      <c r="A10" s="53"/>
      <c r="B10" s="54"/>
      <c r="C10" s="47" t="s">
        <v>47</v>
      </c>
      <c r="D10" s="38">
        <v>8</v>
      </c>
      <c r="E10" s="49" t="s">
        <v>23</v>
      </c>
      <c r="F10" s="55">
        <v>770</v>
      </c>
      <c r="G10" s="59">
        <f>D10*F10</f>
        <v>6160</v>
      </c>
      <c r="H10" s="59">
        <v>0</v>
      </c>
      <c r="I10" s="59">
        <v>0</v>
      </c>
      <c r="J10" s="60">
        <v>0</v>
      </c>
      <c r="K10" s="59">
        <v>0</v>
      </c>
      <c r="L10" s="60">
        <v>0</v>
      </c>
      <c r="M10" s="60">
        <v>0</v>
      </c>
    </row>
    <row r="11" spans="1:13" s="58" customFormat="1" ht="217.9" customHeight="1" thickBot="1" x14ac:dyDescent="0.25">
      <c r="A11" s="53"/>
      <c r="B11" s="54"/>
      <c r="C11" s="47" t="s">
        <v>55</v>
      </c>
      <c r="D11" s="38">
        <v>2655.65</v>
      </c>
      <c r="E11" s="49" t="s">
        <v>7</v>
      </c>
      <c r="F11" s="55">
        <v>1</v>
      </c>
      <c r="G11" s="59">
        <f>D11*F11</f>
        <v>2655.65</v>
      </c>
      <c r="H11" s="59">
        <v>0</v>
      </c>
      <c r="I11" s="59">
        <v>0</v>
      </c>
      <c r="J11" s="60">
        <v>0</v>
      </c>
      <c r="K11" s="59">
        <v>0</v>
      </c>
      <c r="L11" s="60">
        <v>0</v>
      </c>
      <c r="M11" s="60">
        <v>0</v>
      </c>
    </row>
    <row r="12" spans="1:13" s="2" customFormat="1" ht="20.25" customHeight="1" thickBot="1" x14ac:dyDescent="0.3">
      <c r="A12" s="13"/>
      <c r="B12" s="90"/>
      <c r="C12" s="41"/>
      <c r="D12" s="167" t="s">
        <v>17</v>
      </c>
      <c r="E12" s="168"/>
      <c r="F12" s="169"/>
      <c r="G12" s="40">
        <f>SUM(G7:G11)</f>
        <v>24174.290500000003</v>
      </c>
      <c r="H12" s="61">
        <f>SUM(H8:H11)</f>
        <v>0</v>
      </c>
      <c r="I12" s="61">
        <f>SUM(I8:I11)</f>
        <v>0</v>
      </c>
      <c r="J12" s="61"/>
      <c r="K12" s="61">
        <f>SUM(K8:K11)</f>
        <v>0</v>
      </c>
      <c r="L12" s="61"/>
      <c r="M12" s="61"/>
    </row>
    <row r="13" spans="1:13" s="1" customFormat="1" ht="16.5" thickBot="1" x14ac:dyDescent="0.3">
      <c r="A13" s="165"/>
      <c r="B13" s="166"/>
      <c r="C13" s="42"/>
      <c r="D13" s="167" t="s">
        <v>16</v>
      </c>
      <c r="E13" s="168"/>
      <c r="F13" s="169"/>
      <c r="G13" s="40">
        <f>G12*1.25</f>
        <v>30217.863125000003</v>
      </c>
      <c r="H13" s="165"/>
      <c r="I13" s="166"/>
      <c r="J13" s="166"/>
      <c r="K13" s="166"/>
      <c r="L13" s="166"/>
      <c r="M13" s="176"/>
    </row>
    <row r="14" spans="1:13" s="1" customFormat="1" ht="18" customHeight="1" x14ac:dyDescent="0.25">
      <c r="A14" s="8" t="s">
        <v>91</v>
      </c>
      <c r="C14" s="30"/>
      <c r="D14" s="11"/>
      <c r="E14" s="11"/>
    </row>
    <row r="15" spans="1:13" s="1" customFormat="1" ht="14.25" customHeight="1" x14ac:dyDescent="0.2">
      <c r="D15" s="11"/>
      <c r="E15" s="11"/>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5"/>
    </row>
    <row r="18" spans="1:7" s="1" customFormat="1" ht="27" customHeight="1" x14ac:dyDescent="0.2">
      <c r="A18" s="162" t="s">
        <v>24</v>
      </c>
      <c r="B18" s="162"/>
      <c r="C18" s="162"/>
      <c r="D18" s="162"/>
      <c r="E18" s="162"/>
      <c r="F18" s="162"/>
      <c r="G18" s="95"/>
    </row>
    <row r="19" spans="1:7" s="1" customFormat="1" ht="15" customHeight="1" x14ac:dyDescent="0.2">
      <c r="A19" s="162" t="s">
        <v>20</v>
      </c>
      <c r="B19" s="162"/>
      <c r="C19" s="162"/>
      <c r="D19" s="162"/>
      <c r="E19" s="162"/>
      <c r="F19" s="162"/>
      <c r="G19" s="95"/>
    </row>
    <row r="20" spans="1:7" s="1" customFormat="1" ht="27" customHeight="1" x14ac:dyDescent="0.2">
      <c r="A20" s="162" t="s">
        <v>65</v>
      </c>
      <c r="B20" s="162"/>
      <c r="C20" s="162"/>
      <c r="D20" s="162"/>
      <c r="E20" s="162"/>
      <c r="F20" s="162"/>
      <c r="G20" s="95"/>
    </row>
    <row r="21" spans="1:7" s="1" customFormat="1" ht="27" customHeight="1" x14ac:dyDescent="0.2">
      <c r="A21" s="162" t="s">
        <v>66</v>
      </c>
      <c r="B21" s="162"/>
      <c r="C21" s="162"/>
      <c r="D21" s="162"/>
      <c r="E21" s="162"/>
      <c r="F21" s="162"/>
      <c r="G21" s="95"/>
    </row>
    <row r="22" spans="1:7" s="1" customFormat="1" ht="15" customHeight="1" x14ac:dyDescent="0.2">
      <c r="A22" s="162" t="s">
        <v>67</v>
      </c>
      <c r="B22" s="162"/>
      <c r="C22" s="162"/>
      <c r="D22" s="162"/>
      <c r="E22" s="162"/>
      <c r="F22" s="162"/>
      <c r="G22" s="95"/>
    </row>
    <row r="23" spans="1:7" s="1" customFormat="1" ht="15" customHeight="1" x14ac:dyDescent="0.2">
      <c r="A23" s="162" t="s">
        <v>68</v>
      </c>
      <c r="B23" s="162"/>
      <c r="C23" s="162"/>
      <c r="D23" s="162"/>
      <c r="E23" s="162"/>
      <c r="F23" s="162"/>
      <c r="G23" s="95"/>
    </row>
    <row r="24" spans="1:7" s="1" customFormat="1" ht="27" customHeight="1" x14ac:dyDescent="0.2">
      <c r="A24" s="162" t="s">
        <v>69</v>
      </c>
      <c r="B24" s="162"/>
      <c r="C24" s="162"/>
      <c r="D24" s="162"/>
      <c r="E24" s="162"/>
      <c r="F24" s="162"/>
      <c r="G24" s="95"/>
    </row>
    <row r="25" spans="1:7" s="1" customFormat="1" ht="39" customHeight="1" x14ac:dyDescent="0.2">
      <c r="A25" s="162" t="s">
        <v>70</v>
      </c>
      <c r="B25" s="162"/>
      <c r="C25" s="162"/>
      <c r="D25" s="162"/>
      <c r="E25" s="162"/>
      <c r="F25" s="162"/>
      <c r="G25" s="95"/>
    </row>
    <row r="26" spans="1:7" s="92" customFormat="1" ht="15" customHeight="1" x14ac:dyDescent="0.2">
      <c r="A26" s="162" t="s">
        <v>71</v>
      </c>
      <c r="B26" s="162"/>
      <c r="C26" s="162"/>
      <c r="D26" s="162"/>
      <c r="E26" s="162"/>
      <c r="F26" s="162"/>
      <c r="G26" s="95"/>
    </row>
    <row r="27" spans="1:7" s="92" customFormat="1" ht="27" customHeight="1" x14ac:dyDescent="0.2">
      <c r="A27" s="162" t="s">
        <v>43</v>
      </c>
      <c r="B27" s="162"/>
      <c r="C27" s="162"/>
      <c r="D27" s="162"/>
      <c r="E27" s="162"/>
      <c r="F27" s="162"/>
      <c r="G27" s="95"/>
    </row>
    <row r="28" spans="1:7" s="1" customFormat="1" ht="27" customHeight="1" x14ac:dyDescent="0.2">
      <c r="A28" s="162" t="s">
        <v>41</v>
      </c>
      <c r="B28" s="162"/>
      <c r="C28" s="162"/>
      <c r="D28" s="162"/>
      <c r="E28" s="162"/>
      <c r="F28" s="162"/>
      <c r="G28" s="95"/>
    </row>
    <row r="29" spans="1:7" s="1" customFormat="1" ht="38.25" customHeight="1" x14ac:dyDescent="0.2">
      <c r="A29" s="199" t="s">
        <v>85</v>
      </c>
      <c r="B29" s="199"/>
      <c r="C29" s="199"/>
      <c r="D29" s="199"/>
      <c r="E29" s="199"/>
      <c r="G29" s="95"/>
    </row>
    <row r="30" spans="1:7" s="1" customFormat="1" ht="35.25" customHeight="1" x14ac:dyDescent="0.2">
      <c r="A30" s="162" t="s">
        <v>106</v>
      </c>
      <c r="B30" s="162"/>
      <c r="C30" s="162"/>
      <c r="D30" s="162"/>
      <c r="E30" s="162"/>
      <c r="F30" s="162"/>
    </row>
    <row r="31" spans="1:7" s="1" customFormat="1" ht="23.25" customHeight="1" x14ac:dyDescent="0.2">
      <c r="A31" s="199"/>
      <c r="B31" s="199"/>
      <c r="C31" s="199"/>
      <c r="D31" s="199"/>
      <c r="E31" s="199"/>
    </row>
    <row r="32" spans="1:7" s="1" customFormat="1" ht="11.25" x14ac:dyDescent="0.2">
      <c r="D32" s="11"/>
      <c r="E32" s="11"/>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row r="37" spans="4:5" s="1" customFormat="1" ht="11.25" x14ac:dyDescent="0.2">
      <c r="D37" s="11"/>
      <c r="E37" s="11"/>
    </row>
    <row r="38" spans="4:5" s="1" customFormat="1" ht="11.25" x14ac:dyDescent="0.2">
      <c r="D38" s="11"/>
      <c r="E38" s="11"/>
    </row>
  </sheetData>
  <mergeCells count="24">
    <mergeCell ref="A29:E29"/>
    <mergeCell ref="H13:M13"/>
    <mergeCell ref="A31:E31"/>
    <mergeCell ref="A13:B13"/>
    <mergeCell ref="D13:F13"/>
    <mergeCell ref="A16:F16"/>
    <mergeCell ref="A17:F17"/>
    <mergeCell ref="A18:F18"/>
    <mergeCell ref="A19:F19"/>
    <mergeCell ref="A20:F20"/>
    <mergeCell ref="A26:F26"/>
    <mergeCell ref="A27:F27"/>
    <mergeCell ref="A28:F28"/>
    <mergeCell ref="A30:F30"/>
    <mergeCell ref="A21:F21"/>
    <mergeCell ref="A22:F22"/>
    <mergeCell ref="A23:F23"/>
    <mergeCell ref="A24:F24"/>
    <mergeCell ref="A25:F25"/>
    <mergeCell ref="C1:G1"/>
    <mergeCell ref="A2:B3"/>
    <mergeCell ref="C2:G2"/>
    <mergeCell ref="C3:G3"/>
    <mergeCell ref="D12:F12"/>
  </mergeCells>
  <printOptions gridLinesSet="0"/>
  <pageMargins left="0.78740157480314965" right="0.78740157480314965" top="0.78740157480314965" bottom="0.78740157480314965" header="0.51181102362204722" footer="0.51181102362204722"/>
  <pageSetup paperSize="9" scale="64" fitToHeight="0"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
  <sheetViews>
    <sheetView showGridLines="0" topLeftCell="A2" zoomScale="115" zoomScaleNormal="115" workbookViewId="0">
      <pane ySplit="4" topLeftCell="A6" activePane="bottomLeft" state="frozen"/>
      <selection activeCell="A2" sqref="A2"/>
      <selection pane="bottomLeft" activeCell="N8" sqref="N8"/>
    </sheetView>
  </sheetViews>
  <sheetFormatPr defaultColWidth="11.42578125" defaultRowHeight="12.75" x14ac:dyDescent="0.2"/>
  <cols>
    <col min="1" max="1" width="5.28515625" customWidth="1"/>
    <col min="2" max="2" width="7.140625" customWidth="1"/>
    <col min="3" max="3" width="64.42578125" customWidth="1"/>
    <col min="4" max="4" width="12.85546875" style="12" bestFit="1" customWidth="1"/>
    <col min="5" max="5" width="7.42578125" style="12" customWidth="1"/>
    <col min="6" max="6" width="13.7109375" bestFit="1" customWidth="1"/>
    <col min="7" max="7" width="12.5703125" bestFit="1" customWidth="1"/>
    <col min="8" max="8" width="15.28515625" hidden="1" customWidth="1"/>
    <col min="9" max="10" width="14" hidden="1" customWidth="1"/>
    <col min="11" max="12" width="13.42578125" hidden="1" customWidth="1"/>
    <col min="13" max="13" width="15.85546875" hidden="1" customWidth="1"/>
  </cols>
  <sheetData>
    <row r="1" spans="1:13" ht="50.25" customHeight="1" x14ac:dyDescent="0.25">
      <c r="A1" s="51"/>
      <c r="B1" s="62"/>
      <c r="C1" s="200" t="s">
        <v>13</v>
      </c>
      <c r="D1" s="163"/>
      <c r="E1" s="163"/>
      <c r="F1" s="163"/>
      <c r="G1" s="164"/>
      <c r="H1" s="20"/>
    </row>
    <row r="2" spans="1:13" s="2" customFormat="1" ht="15.75" customHeight="1" x14ac:dyDescent="0.2">
      <c r="A2" s="170"/>
      <c r="B2" s="171"/>
      <c r="C2" s="177" t="s">
        <v>14</v>
      </c>
      <c r="D2" s="177"/>
      <c r="E2" s="177"/>
      <c r="F2" s="177"/>
      <c r="G2" s="178"/>
    </row>
    <row r="3" spans="1:13" s="3" customFormat="1" ht="64.5" customHeight="1" x14ac:dyDescent="0.2">
      <c r="A3" s="172"/>
      <c r="B3" s="173"/>
      <c r="C3" s="179" t="s">
        <v>61</v>
      </c>
      <c r="D3" s="179"/>
      <c r="E3" s="179"/>
      <c r="F3" s="179"/>
      <c r="G3" s="180"/>
    </row>
    <row r="4" spans="1:13" s="2" customFormat="1" ht="14.25" x14ac:dyDescent="0.2">
      <c r="A4" s="4">
        <v>1</v>
      </c>
      <c r="B4" s="4">
        <v>2</v>
      </c>
      <c r="C4" s="18">
        <v>3</v>
      </c>
      <c r="D4" s="24">
        <v>4</v>
      </c>
      <c r="E4" s="18">
        <v>5</v>
      </c>
      <c r="F4" s="64">
        <v>6</v>
      </c>
      <c r="G4" s="18">
        <v>7</v>
      </c>
      <c r="H4" s="27">
        <v>8</v>
      </c>
      <c r="I4" s="27">
        <v>9</v>
      </c>
      <c r="J4" s="27">
        <v>10</v>
      </c>
      <c r="K4" s="27">
        <v>11</v>
      </c>
      <c r="L4" s="27">
        <v>12</v>
      </c>
      <c r="M4" s="27">
        <v>13</v>
      </c>
    </row>
    <row r="5" spans="1:13" s="2" customFormat="1" ht="12.75" customHeight="1" x14ac:dyDescent="0.2">
      <c r="A5" s="6" t="s">
        <v>0</v>
      </c>
      <c r="B5" s="6" t="s">
        <v>1</v>
      </c>
      <c r="C5" s="19" t="s">
        <v>3</v>
      </c>
      <c r="D5" s="25" t="s">
        <v>6</v>
      </c>
      <c r="E5" s="28" t="s">
        <v>2</v>
      </c>
      <c r="F5" s="16" t="s">
        <v>15</v>
      </c>
      <c r="G5" s="7" t="s">
        <v>4</v>
      </c>
      <c r="H5" s="7" t="s">
        <v>12</v>
      </c>
      <c r="I5" s="7" t="s">
        <v>8</v>
      </c>
      <c r="J5" s="7" t="s">
        <v>10</v>
      </c>
      <c r="K5" s="7" t="s">
        <v>9</v>
      </c>
      <c r="L5" s="7" t="s">
        <v>10</v>
      </c>
      <c r="M5" s="7" t="s">
        <v>11</v>
      </c>
    </row>
    <row r="6" spans="1:13" s="2" customFormat="1" ht="28.5" customHeight="1" x14ac:dyDescent="0.2">
      <c r="A6" s="9">
        <v>1</v>
      </c>
      <c r="B6" s="10">
        <v>1</v>
      </c>
      <c r="C6" s="52" t="s">
        <v>5</v>
      </c>
      <c r="D6" s="26"/>
      <c r="E6" s="29"/>
      <c r="F6" s="22"/>
      <c r="G6" s="23"/>
      <c r="H6" s="23"/>
      <c r="I6" s="23"/>
      <c r="J6" s="23"/>
      <c r="K6" s="23"/>
      <c r="L6" s="23"/>
      <c r="M6" s="23"/>
    </row>
    <row r="7" spans="1:13" s="58" customFormat="1" ht="216" customHeight="1" x14ac:dyDescent="0.2">
      <c r="A7" s="53"/>
      <c r="B7" s="54"/>
      <c r="C7" s="63" t="s">
        <v>57</v>
      </c>
      <c r="D7" s="38">
        <v>3164.85</v>
      </c>
      <c r="E7" s="49" t="s">
        <v>7</v>
      </c>
      <c r="F7" s="55">
        <v>0.75</v>
      </c>
      <c r="G7" s="56">
        <f>D7*F7</f>
        <v>2373.6374999999998</v>
      </c>
      <c r="H7" s="57">
        <v>0</v>
      </c>
      <c r="I7" s="57">
        <v>0</v>
      </c>
      <c r="J7" s="57">
        <v>0</v>
      </c>
      <c r="K7" s="57">
        <v>0</v>
      </c>
      <c r="L7" s="57">
        <v>0</v>
      </c>
      <c r="M7" s="57">
        <v>0</v>
      </c>
    </row>
    <row r="8" spans="1:13" s="58" customFormat="1" ht="245.45" customHeight="1" x14ac:dyDescent="0.2">
      <c r="A8" s="53"/>
      <c r="B8" s="54"/>
      <c r="C8" s="47" t="s">
        <v>58</v>
      </c>
      <c r="D8" s="38">
        <v>1962.64</v>
      </c>
      <c r="E8" s="49" t="s">
        <v>7</v>
      </c>
      <c r="F8" s="55">
        <v>1.8</v>
      </c>
      <c r="G8" s="59">
        <f>D8*F8</f>
        <v>3532.7520000000004</v>
      </c>
      <c r="H8" s="59">
        <v>0</v>
      </c>
      <c r="I8" s="60">
        <v>0</v>
      </c>
      <c r="J8" s="59">
        <v>0</v>
      </c>
      <c r="K8" s="60">
        <v>0</v>
      </c>
      <c r="L8" s="59">
        <v>0</v>
      </c>
      <c r="M8" s="60">
        <v>0</v>
      </c>
    </row>
    <row r="9" spans="1:13" s="58" customFormat="1" ht="350.45" customHeight="1" x14ac:dyDescent="0.2">
      <c r="A9" s="53"/>
      <c r="B9" s="54"/>
      <c r="C9" s="47" t="s">
        <v>59</v>
      </c>
      <c r="D9" s="38">
        <v>2690.12</v>
      </c>
      <c r="E9" s="49" t="s">
        <v>7</v>
      </c>
      <c r="F9" s="55">
        <v>2</v>
      </c>
      <c r="G9" s="59">
        <f>D9*F9</f>
        <v>5380.24</v>
      </c>
      <c r="H9" s="59">
        <v>0</v>
      </c>
      <c r="I9" s="59">
        <v>0</v>
      </c>
      <c r="J9" s="60">
        <v>0</v>
      </c>
      <c r="K9" s="59">
        <v>0</v>
      </c>
      <c r="L9" s="60">
        <v>0</v>
      </c>
      <c r="M9" s="60">
        <v>0</v>
      </c>
    </row>
    <row r="10" spans="1:13" s="58" customFormat="1" ht="253.15" customHeight="1" x14ac:dyDescent="0.2">
      <c r="A10" s="53"/>
      <c r="B10" s="54"/>
      <c r="C10" s="47" t="s">
        <v>60</v>
      </c>
      <c r="D10" s="38">
        <v>6</v>
      </c>
      <c r="E10" s="49" t="s">
        <v>23</v>
      </c>
      <c r="F10" s="55">
        <v>770</v>
      </c>
      <c r="G10" s="59">
        <f>D10*F10</f>
        <v>4620</v>
      </c>
      <c r="H10" s="59">
        <v>0</v>
      </c>
      <c r="I10" s="59">
        <v>0</v>
      </c>
      <c r="J10" s="60">
        <v>0</v>
      </c>
      <c r="K10" s="59">
        <v>0</v>
      </c>
      <c r="L10" s="60">
        <v>0</v>
      </c>
      <c r="M10" s="60">
        <v>0</v>
      </c>
    </row>
    <row r="11" spans="1:13" s="58" customFormat="1" ht="222" customHeight="1" thickBot="1" x14ac:dyDescent="0.25">
      <c r="A11" s="53"/>
      <c r="B11" s="54"/>
      <c r="C11" s="47" t="s">
        <v>25</v>
      </c>
      <c r="D11" s="38">
        <v>2690.12</v>
      </c>
      <c r="E11" s="49" t="s">
        <v>7</v>
      </c>
      <c r="F11" s="55">
        <v>1</v>
      </c>
      <c r="G11" s="59">
        <f>D11*F11</f>
        <v>2690.12</v>
      </c>
      <c r="H11" s="59">
        <v>0</v>
      </c>
      <c r="I11" s="59">
        <v>0</v>
      </c>
      <c r="J11" s="60">
        <v>0</v>
      </c>
      <c r="K11" s="59">
        <v>0</v>
      </c>
      <c r="L11" s="60">
        <v>0</v>
      </c>
      <c r="M11" s="60">
        <v>0</v>
      </c>
    </row>
    <row r="12" spans="1:13" s="2" customFormat="1" ht="20.25" customHeight="1" thickBot="1" x14ac:dyDescent="0.3">
      <c r="A12" s="13"/>
      <c r="B12" s="50"/>
      <c r="C12" s="41"/>
      <c r="D12" s="167" t="s">
        <v>17</v>
      </c>
      <c r="E12" s="168"/>
      <c r="F12" s="169"/>
      <c r="G12" s="40">
        <f>SUM(G7:G11)</f>
        <v>18596.749499999998</v>
      </c>
      <c r="H12" s="61">
        <f>SUM(H8:H11)</f>
        <v>0</v>
      </c>
      <c r="I12" s="61">
        <f>SUM(I8:I11)</f>
        <v>0</v>
      </c>
      <c r="J12" s="61"/>
      <c r="K12" s="61">
        <f>SUM(K8:K11)</f>
        <v>0</v>
      </c>
      <c r="L12" s="61"/>
      <c r="M12" s="61"/>
    </row>
    <row r="13" spans="1:13" s="1" customFormat="1" ht="16.5" thickBot="1" x14ac:dyDescent="0.3">
      <c r="A13" s="165"/>
      <c r="B13" s="166"/>
      <c r="C13" s="42"/>
      <c r="D13" s="167" t="s">
        <v>16</v>
      </c>
      <c r="E13" s="168"/>
      <c r="F13" s="169"/>
      <c r="G13" s="40">
        <f>G12*1.25</f>
        <v>23245.936874999999</v>
      </c>
      <c r="H13" s="165"/>
      <c r="I13" s="166"/>
      <c r="J13" s="166"/>
      <c r="K13" s="166"/>
      <c r="L13" s="166"/>
      <c r="M13" s="176"/>
    </row>
    <row r="14" spans="1:13" s="1" customFormat="1" ht="18" customHeight="1" x14ac:dyDescent="0.25">
      <c r="A14" s="8" t="s">
        <v>103</v>
      </c>
      <c r="C14" s="30"/>
      <c r="D14" s="11"/>
      <c r="E14" s="11"/>
    </row>
    <row r="15" spans="1:13" s="1" customFormat="1" ht="14.25" customHeight="1" x14ac:dyDescent="0.2">
      <c r="D15" s="11"/>
      <c r="E15" s="11"/>
    </row>
    <row r="16" spans="1:13" s="1" customFormat="1" ht="27" customHeight="1" x14ac:dyDescent="0.2">
      <c r="A16" s="162" t="s">
        <v>18</v>
      </c>
      <c r="B16" s="162"/>
      <c r="C16" s="162"/>
      <c r="D16" s="162"/>
      <c r="E16" s="162"/>
      <c r="F16" s="162"/>
      <c r="G16" s="95"/>
    </row>
    <row r="17" spans="1:7" s="1" customFormat="1" ht="27" customHeight="1" x14ac:dyDescent="0.2">
      <c r="A17" s="162" t="s">
        <v>19</v>
      </c>
      <c r="B17" s="162"/>
      <c r="C17" s="162"/>
      <c r="D17" s="162"/>
      <c r="E17" s="162"/>
      <c r="F17" s="162"/>
      <c r="G17" s="95"/>
    </row>
    <row r="18" spans="1:7" s="1" customFormat="1" ht="27" customHeight="1" x14ac:dyDescent="0.2">
      <c r="A18" s="162" t="s">
        <v>24</v>
      </c>
      <c r="B18" s="162"/>
      <c r="C18" s="162"/>
      <c r="D18" s="162"/>
      <c r="E18" s="162"/>
      <c r="F18" s="162"/>
      <c r="G18" s="95"/>
    </row>
    <row r="19" spans="1:7" s="1" customFormat="1" ht="15" customHeight="1" x14ac:dyDescent="0.2">
      <c r="A19" s="162" t="s">
        <v>20</v>
      </c>
      <c r="B19" s="162"/>
      <c r="C19" s="162"/>
      <c r="D19" s="162"/>
      <c r="E19" s="162"/>
      <c r="F19" s="162"/>
      <c r="G19" s="95"/>
    </row>
    <row r="20" spans="1:7" s="1" customFormat="1" ht="27" customHeight="1" x14ac:dyDescent="0.2">
      <c r="A20" s="162" t="s">
        <v>65</v>
      </c>
      <c r="B20" s="162"/>
      <c r="C20" s="162"/>
      <c r="D20" s="162"/>
      <c r="E20" s="162"/>
      <c r="F20" s="162"/>
      <c r="G20" s="95"/>
    </row>
    <row r="21" spans="1:7" s="1" customFormat="1" ht="27" customHeight="1" x14ac:dyDescent="0.2">
      <c r="A21" s="162" t="s">
        <v>66</v>
      </c>
      <c r="B21" s="162"/>
      <c r="C21" s="162"/>
      <c r="D21" s="162"/>
      <c r="E21" s="162"/>
      <c r="F21" s="162"/>
      <c r="G21" s="95"/>
    </row>
    <row r="22" spans="1:7" s="1" customFormat="1" ht="15" customHeight="1" x14ac:dyDescent="0.2">
      <c r="A22" s="162" t="s">
        <v>67</v>
      </c>
      <c r="B22" s="162"/>
      <c r="C22" s="162"/>
      <c r="D22" s="162"/>
      <c r="E22" s="162"/>
      <c r="F22" s="162"/>
      <c r="G22" s="95"/>
    </row>
    <row r="23" spans="1:7" s="1" customFormat="1" ht="15" customHeight="1" x14ac:dyDescent="0.2">
      <c r="A23" s="162" t="s">
        <v>68</v>
      </c>
      <c r="B23" s="162"/>
      <c r="C23" s="162"/>
      <c r="D23" s="162"/>
      <c r="E23" s="162"/>
      <c r="F23" s="162"/>
      <c r="G23" s="95"/>
    </row>
    <row r="24" spans="1:7" s="1" customFormat="1" ht="27" customHeight="1" x14ac:dyDescent="0.2">
      <c r="A24" s="162" t="s">
        <v>69</v>
      </c>
      <c r="B24" s="162"/>
      <c r="C24" s="162"/>
      <c r="D24" s="162"/>
      <c r="E24" s="162"/>
      <c r="F24" s="162"/>
      <c r="G24" s="95"/>
    </row>
    <row r="25" spans="1:7" s="1" customFormat="1" ht="39" customHeight="1" x14ac:dyDescent="0.2">
      <c r="A25" s="162" t="s">
        <v>70</v>
      </c>
      <c r="B25" s="162"/>
      <c r="C25" s="162"/>
      <c r="D25" s="162"/>
      <c r="E25" s="162"/>
      <c r="F25" s="162"/>
      <c r="G25" s="95"/>
    </row>
    <row r="26" spans="1:7" s="48" customFormat="1" ht="15" customHeight="1" x14ac:dyDescent="0.2">
      <c r="A26" s="162" t="s">
        <v>71</v>
      </c>
      <c r="B26" s="162"/>
      <c r="C26" s="162"/>
      <c r="D26" s="162"/>
      <c r="E26" s="162"/>
      <c r="F26" s="162"/>
      <c r="G26" s="95"/>
    </row>
    <row r="27" spans="1:7" s="1" customFormat="1" ht="27" customHeight="1" x14ac:dyDescent="0.2">
      <c r="A27" s="162" t="s">
        <v>43</v>
      </c>
      <c r="B27" s="162"/>
      <c r="C27" s="162"/>
      <c r="D27" s="162"/>
      <c r="E27" s="162"/>
      <c r="F27" s="162"/>
      <c r="G27" s="95"/>
    </row>
    <row r="28" spans="1:7" s="1" customFormat="1" ht="27" customHeight="1" x14ac:dyDescent="0.2">
      <c r="A28" s="162" t="s">
        <v>41</v>
      </c>
      <c r="B28" s="162"/>
      <c r="C28" s="162"/>
      <c r="D28" s="162"/>
      <c r="E28" s="162"/>
      <c r="F28" s="162"/>
      <c r="G28" s="95"/>
    </row>
    <row r="29" spans="1:7" s="1" customFormat="1" ht="37.5" customHeight="1" x14ac:dyDescent="0.2">
      <c r="A29" s="174" t="s">
        <v>85</v>
      </c>
      <c r="B29" s="174"/>
      <c r="C29" s="174"/>
      <c r="D29" s="174"/>
      <c r="E29" s="174"/>
      <c r="F29" s="175"/>
      <c r="G29" s="175"/>
    </row>
    <row r="30" spans="1:7" s="48" customFormat="1" ht="21.75" customHeight="1" x14ac:dyDescent="0.2">
      <c r="A30" s="199"/>
      <c r="B30" s="201"/>
      <c r="C30" s="201"/>
      <c r="D30" s="201"/>
      <c r="E30" s="201"/>
    </row>
    <row r="31" spans="1:7" s="1" customFormat="1" ht="34.5" customHeight="1" x14ac:dyDescent="0.2">
      <c r="A31" s="199"/>
      <c r="B31" s="199"/>
      <c r="C31" s="199"/>
      <c r="D31" s="199"/>
      <c r="E31" s="199"/>
    </row>
    <row r="32" spans="1:7" s="1" customFormat="1" ht="24.75" customHeight="1" x14ac:dyDescent="0.2">
      <c r="A32" s="199"/>
      <c r="B32" s="199"/>
      <c r="C32" s="199"/>
      <c r="D32" s="199"/>
      <c r="E32" s="199"/>
    </row>
    <row r="33" spans="4:5" s="1" customFormat="1" ht="11.25" x14ac:dyDescent="0.2">
      <c r="D33" s="11"/>
      <c r="E33" s="11"/>
    </row>
    <row r="34" spans="4:5" s="1" customFormat="1" ht="11.25" x14ac:dyDescent="0.2">
      <c r="D34" s="11"/>
      <c r="E34" s="11"/>
    </row>
    <row r="35" spans="4:5" s="1" customFormat="1" ht="11.25" x14ac:dyDescent="0.2">
      <c r="D35" s="11"/>
      <c r="E35" s="11"/>
    </row>
    <row r="36" spans="4:5" s="1" customFormat="1" ht="11.25" x14ac:dyDescent="0.2">
      <c r="D36" s="11"/>
      <c r="E36" s="11"/>
    </row>
    <row r="37" spans="4:5" s="1" customFormat="1" ht="11.25" x14ac:dyDescent="0.2">
      <c r="D37" s="11"/>
      <c r="E37" s="11"/>
    </row>
    <row r="38" spans="4:5" s="1" customFormat="1" ht="11.25" x14ac:dyDescent="0.2">
      <c r="D38" s="11"/>
      <c r="E38" s="11"/>
    </row>
  </sheetData>
  <mergeCells count="25">
    <mergeCell ref="C1:G1"/>
    <mergeCell ref="A2:B3"/>
    <mergeCell ref="C2:G2"/>
    <mergeCell ref="C3:G3"/>
    <mergeCell ref="D12:F12"/>
    <mergeCell ref="A21:F21"/>
    <mergeCell ref="A22:F22"/>
    <mergeCell ref="A23:F23"/>
    <mergeCell ref="A24:F24"/>
    <mergeCell ref="H13:M13"/>
    <mergeCell ref="A13:B13"/>
    <mergeCell ref="D13:F13"/>
    <mergeCell ref="A16:F16"/>
    <mergeCell ref="A17:F17"/>
    <mergeCell ref="A18:F18"/>
    <mergeCell ref="A19:F19"/>
    <mergeCell ref="A20:F20"/>
    <mergeCell ref="A25:F25"/>
    <mergeCell ref="A26:F26"/>
    <mergeCell ref="A27:F27"/>
    <mergeCell ref="A28:F28"/>
    <mergeCell ref="A32:E32"/>
    <mergeCell ref="A30:E30"/>
    <mergeCell ref="A31:E31"/>
    <mergeCell ref="A29:G29"/>
  </mergeCells>
  <printOptions gridLinesSet="0"/>
  <pageMargins left="0.78740157480314965" right="0.78740157480314965" top="0.78740157480314965" bottom="0.78740157480314965" header="0.51181102362204722" footer="0.51181102362204722"/>
  <pageSetup paperSize="9" scale="68" fitToHeight="0"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13</vt:i4>
      </vt:variant>
    </vt:vector>
  </HeadingPairs>
  <TitlesOfParts>
    <vt:vector size="20" baseType="lpstr">
      <vt:lpstr>RESUMO</vt:lpstr>
      <vt:lpstr>ICEA</vt:lpstr>
      <vt:lpstr>ICEB</vt:lpstr>
      <vt:lpstr>ICHS</vt:lpstr>
      <vt:lpstr>ICSA</vt:lpstr>
      <vt:lpstr>MUSEU PHARMACIA-LAPAC</vt:lpstr>
      <vt:lpstr>RU-FILA EXTERNA-CENTRO VIVENCIA</vt:lpstr>
      <vt:lpstr>ICEA!Area_de_impressao</vt:lpstr>
      <vt:lpstr>ICEB!Area_de_impressao</vt:lpstr>
      <vt:lpstr>ICHS!Area_de_impressao</vt:lpstr>
      <vt:lpstr>ICSA!Area_de_impressao</vt:lpstr>
      <vt:lpstr>'MUSEU PHARMACIA-LAPAC'!Area_de_impressao</vt:lpstr>
      <vt:lpstr>RESUMO!Area_de_impressao</vt:lpstr>
      <vt:lpstr>'RU-FILA EXTERNA-CENTRO VIVENCIA'!Area_de_impressao</vt:lpstr>
      <vt:lpstr>ICEA!Titulos_de_impressao</vt:lpstr>
      <vt:lpstr>ICEB!Titulos_de_impressao</vt:lpstr>
      <vt:lpstr>ICHS!Titulos_de_impressao</vt:lpstr>
      <vt:lpstr>ICSA!Titulos_de_impressao</vt:lpstr>
      <vt:lpstr>'MUSEU PHARMACIA-LAPAC'!Titulos_de_impressao</vt:lpstr>
      <vt:lpstr>'RU-FILA EXTERNA-CENTRO VIVENCIA'!Titulos_de_impressao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de pamcs</dc:title>
  <dc:creator>U.F.O.P.</dc:creator>
  <cp:lastModifiedBy>UFOP</cp:lastModifiedBy>
  <cp:lastPrinted>2017-09-26T17:56:36Z</cp:lastPrinted>
  <dcterms:created xsi:type="dcterms:W3CDTF">2000-01-05T13:13:36Z</dcterms:created>
  <dcterms:modified xsi:type="dcterms:W3CDTF">2017-09-26T18:22:25Z</dcterms:modified>
</cp:coreProperties>
</file>